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e\Documents\data2526\"/>
    </mc:Choice>
  </mc:AlternateContent>
  <xr:revisionPtr revIDLastSave="0" documentId="13_ncr:1_{84A0FE71-4E72-45E2-9B28-576A0051F47B}" xr6:coauthVersionLast="47" xr6:coauthVersionMax="47" xr10:uidLastSave="{00000000-0000-0000-0000-000000000000}"/>
  <bookViews>
    <workbookView xWindow="-120" yWindow="-120" windowWidth="29040" windowHeight="15720" activeTab="10" xr2:uid="{595BDA3F-5FBD-4743-B096-EB1EE3C3725B}"/>
  </bookViews>
  <sheets>
    <sheet name="BOP PIIE data" sheetId="13" r:id="rId1"/>
    <sheet name="IIP PIIE data" sheetId="14" r:id="rId2"/>
    <sheet name="BOP" sheetId="6" r:id="rId3"/>
    <sheet name="IIP" sheetId="4" r:id="rId4"/>
    <sheet name="GDP" sheetId="3" r:id="rId5"/>
    <sheet name="BOP $" sheetId="7" r:id="rId6"/>
    <sheet name="IIP $" sheetId="8" r:id="rId7"/>
    <sheet name="BOP GDP" sheetId="9" r:id="rId8"/>
    <sheet name="IIP GDP" sheetId="10" r:id="rId9"/>
    <sheet name="Figure 2" sheetId="11" r:id="rId10"/>
    <sheet name="Figure 9" sheetId="12" r:id="rId11"/>
  </sheets>
  <definedNames>
    <definedName name="_xlnm._FilterDatabase" localSheetId="4" hidden="1">GDP!$A$1:$B$315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2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2" i="12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Y3" i="13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Y116" i="13"/>
  <c r="Y117" i="13"/>
  <c r="Y118" i="13"/>
  <c r="Y119" i="13"/>
  <c r="Y120" i="13"/>
  <c r="Y121" i="13"/>
  <c r="Y122" i="13"/>
  <c r="Y123" i="13"/>
  <c r="Y124" i="13"/>
  <c r="Y125" i="13"/>
  <c r="Y126" i="13"/>
  <c r="Y127" i="13"/>
  <c r="Y128" i="13"/>
  <c r="Y129" i="13"/>
  <c r="Y130" i="13"/>
  <c r="Y131" i="13"/>
  <c r="Y132" i="13"/>
  <c r="Y133" i="13"/>
  <c r="Y134" i="13"/>
  <c r="Y135" i="13"/>
  <c r="Y136" i="13"/>
  <c r="Y137" i="13"/>
  <c r="Y138" i="13"/>
  <c r="Y139" i="13"/>
  <c r="Y140" i="13"/>
  <c r="Y141" i="13"/>
  <c r="Y142" i="13"/>
  <c r="Y143" i="13"/>
  <c r="Y144" i="13"/>
  <c r="Y145" i="13"/>
  <c r="Y146" i="13"/>
  <c r="Y147" i="13"/>
  <c r="Y148" i="13"/>
  <c r="Y149" i="13"/>
  <c r="Y150" i="13"/>
  <c r="Y151" i="13"/>
  <c r="Y152" i="13"/>
  <c r="Y153" i="13"/>
  <c r="Y154" i="13"/>
  <c r="Y155" i="13"/>
  <c r="Y156" i="13"/>
  <c r="Y157" i="13"/>
  <c r="Y158" i="13"/>
  <c r="Y159" i="13"/>
  <c r="Y160" i="13"/>
  <c r="Y161" i="13"/>
  <c r="Y162" i="13"/>
  <c r="Y163" i="13"/>
  <c r="Y164" i="13"/>
  <c r="Y165" i="13"/>
  <c r="Y166" i="13"/>
  <c r="Y167" i="13"/>
  <c r="Y168" i="13"/>
  <c r="Y169" i="13"/>
  <c r="Y170" i="13"/>
  <c r="Y171" i="13"/>
  <c r="Y172" i="13"/>
  <c r="Y173" i="13"/>
  <c r="Y174" i="13"/>
  <c r="Y175" i="13"/>
  <c r="Y176" i="13"/>
  <c r="Y177" i="13"/>
  <c r="Y178" i="13"/>
  <c r="Y179" i="13"/>
  <c r="Y180" i="13"/>
  <c r="Y181" i="13"/>
  <c r="Y182" i="13"/>
  <c r="Y183" i="13"/>
  <c r="Y184" i="13"/>
  <c r="Y185" i="13"/>
  <c r="Y186" i="13"/>
  <c r="Y187" i="13"/>
  <c r="Y188" i="13"/>
  <c r="Y189" i="13"/>
  <c r="Y190" i="13"/>
  <c r="Y191" i="13"/>
  <c r="Y192" i="13"/>
  <c r="Y193" i="13"/>
  <c r="Y194" i="13"/>
  <c r="Y195" i="13"/>
  <c r="Y196" i="13"/>
  <c r="Y197" i="13"/>
  <c r="Y198" i="13"/>
  <c r="Y199" i="13"/>
  <c r="Y200" i="13"/>
  <c r="Y201" i="13"/>
  <c r="Y202" i="13"/>
  <c r="Y203" i="13"/>
  <c r="Y204" i="13"/>
  <c r="Y205" i="13"/>
  <c r="Y206" i="13"/>
  <c r="Y207" i="13"/>
  <c r="Y208" i="13"/>
  <c r="Y209" i="13"/>
  <c r="Y210" i="13"/>
  <c r="Y211" i="13"/>
  <c r="Y212" i="13"/>
  <c r="Y213" i="13"/>
  <c r="Y214" i="13"/>
  <c r="Y215" i="13"/>
  <c r="Y216" i="13"/>
  <c r="Y217" i="13"/>
  <c r="Y218" i="13"/>
  <c r="Y219" i="13"/>
  <c r="Y220" i="13"/>
  <c r="Y221" i="13"/>
  <c r="Y222" i="13"/>
  <c r="Y223" i="13"/>
  <c r="Y224" i="13"/>
  <c r="Y225" i="13"/>
  <c r="Y226" i="13"/>
  <c r="Y227" i="13"/>
  <c r="Y228" i="13"/>
  <c r="Y229" i="13"/>
  <c r="Y230" i="13"/>
  <c r="Y231" i="13"/>
  <c r="Y232" i="13"/>
  <c r="Y233" i="13"/>
  <c r="Y234" i="13"/>
  <c r="Y235" i="13"/>
  <c r="Y236" i="13"/>
  <c r="Y237" i="13"/>
  <c r="Y238" i="13"/>
  <c r="Y239" i="13"/>
  <c r="Y240" i="13"/>
  <c r="Y241" i="13"/>
  <c r="Y242" i="13"/>
  <c r="Y243" i="13"/>
  <c r="Y244" i="13"/>
  <c r="Y245" i="13"/>
  <c r="Y246" i="13"/>
  <c r="Y247" i="13"/>
  <c r="Y248" i="13"/>
  <c r="Y249" i="13"/>
  <c r="Y250" i="13"/>
  <c r="Y251" i="13"/>
  <c r="Y252" i="13"/>
  <c r="Y253" i="13"/>
  <c r="Y254" i="13"/>
  <c r="Y255" i="13"/>
  <c r="Y256" i="13"/>
  <c r="Y257" i="13"/>
  <c r="Y258" i="13"/>
  <c r="Y259" i="13"/>
  <c r="Y260" i="13"/>
  <c r="Y261" i="13"/>
  <c r="Y262" i="13"/>
  <c r="Y263" i="13"/>
  <c r="Y264" i="13"/>
  <c r="Y2" i="13"/>
  <c r="H2" i="12"/>
  <c r="N44" i="12"/>
  <c r="L44" i="12"/>
  <c r="J44" i="12"/>
  <c r="G44" i="12"/>
  <c r="E44" i="12"/>
  <c r="M44" i="12" s="1"/>
  <c r="D44" i="12"/>
  <c r="C44" i="12"/>
  <c r="K44" i="12" s="1"/>
  <c r="B44" i="12"/>
  <c r="A44" i="12"/>
  <c r="I44" i="12" s="1"/>
  <c r="A44" i="11"/>
  <c r="O44" i="10"/>
  <c r="N44" i="10"/>
  <c r="M44" i="10"/>
  <c r="L44" i="10"/>
  <c r="K44" i="10"/>
  <c r="J44" i="10"/>
  <c r="I44" i="10"/>
  <c r="H44" i="10"/>
  <c r="G44" i="10"/>
  <c r="F44" i="10"/>
  <c r="E44" i="10"/>
  <c r="D44" i="10"/>
  <c r="C44" i="10"/>
  <c r="B44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C43" i="10"/>
  <c r="B43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C42" i="10"/>
  <c r="B42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C41" i="10"/>
  <c r="B41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C40" i="10"/>
  <c r="B40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B38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C37" i="10"/>
  <c r="B37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C36" i="10"/>
  <c r="B36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B35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B34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B32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B31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B30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B29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B28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B27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C26" i="10"/>
  <c r="B26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B25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B24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B22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C21" i="10"/>
  <c r="B21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B19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B18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B17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B16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B15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B14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B13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B12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B11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B10" i="10"/>
  <c r="O9" i="10"/>
  <c r="N9" i="10"/>
  <c r="M9" i="10"/>
  <c r="L9" i="10"/>
  <c r="K9" i="10"/>
  <c r="J9" i="10"/>
  <c r="I9" i="10"/>
  <c r="H9" i="10"/>
  <c r="G9" i="10"/>
  <c r="F9" i="10"/>
  <c r="E9" i="10"/>
  <c r="D9" i="10"/>
  <c r="C9" i="10"/>
  <c r="B9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B7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B5" i="10"/>
  <c r="O4" i="10"/>
  <c r="N4" i="10"/>
  <c r="M4" i="10"/>
  <c r="L4" i="10"/>
  <c r="K4" i="10"/>
  <c r="J4" i="10"/>
  <c r="I4" i="10"/>
  <c r="H4" i="10"/>
  <c r="G4" i="10"/>
  <c r="F4" i="10"/>
  <c r="E4" i="10"/>
  <c r="D4" i="10"/>
  <c r="C4" i="10"/>
  <c r="B4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O2" i="10"/>
  <c r="N2" i="10"/>
  <c r="M2" i="10"/>
  <c r="L2" i="10"/>
  <c r="K2" i="10"/>
  <c r="J2" i="10"/>
  <c r="I2" i="10"/>
  <c r="H2" i="10"/>
  <c r="G2" i="10"/>
  <c r="F2" i="10"/>
  <c r="E2" i="10"/>
  <c r="D2" i="10"/>
  <c r="C2" i="10"/>
  <c r="B2" i="10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F44" i="11" s="1"/>
  <c r="G44" i="9"/>
  <c r="E44" i="11" s="1"/>
  <c r="F44" i="9"/>
  <c r="E44" i="9"/>
  <c r="D44" i="9"/>
  <c r="C44" i="9"/>
  <c r="B44" i="9"/>
  <c r="C44" i="11" s="1"/>
  <c r="D44" i="11"/>
  <c r="V264" i="6"/>
  <c r="U264" i="6"/>
  <c r="T264" i="6"/>
  <c r="S264" i="6"/>
  <c r="S44" i="7" s="1"/>
  <c r="R264" i="6"/>
  <c r="R44" i="7" s="1"/>
  <c r="Q264" i="6"/>
  <c r="Q44" i="7" s="1"/>
  <c r="P264" i="6"/>
  <c r="O264" i="6"/>
  <c r="N264" i="6"/>
  <c r="M264" i="6"/>
  <c r="L264" i="6"/>
  <c r="K264" i="6"/>
  <c r="J264" i="6"/>
  <c r="X264" i="6" s="1"/>
  <c r="I264" i="6"/>
  <c r="I44" i="7" s="1"/>
  <c r="H264" i="6"/>
  <c r="G264" i="6"/>
  <c r="F264" i="6"/>
  <c r="E264" i="6"/>
  <c r="D264" i="6"/>
  <c r="C264" i="6"/>
  <c r="B264" i="6"/>
  <c r="T44" i="7"/>
  <c r="P44" i="7"/>
  <c r="O44" i="7"/>
  <c r="N44" i="7"/>
  <c r="M44" i="7"/>
  <c r="L44" i="7"/>
  <c r="K44" i="7"/>
  <c r="H44" i="7"/>
  <c r="G44" i="7"/>
  <c r="F44" i="7"/>
  <c r="E44" i="7"/>
  <c r="D44" i="7"/>
  <c r="C44" i="7"/>
  <c r="B44" i="11" l="1"/>
  <c r="W264" i="6"/>
  <c r="B44" i="7"/>
  <c r="J44" i="7"/>
  <c r="L80" i="14" l="1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M1" i="4"/>
  <c r="M80" i="4"/>
  <c r="M43" i="8" s="1"/>
  <c r="M79" i="4"/>
  <c r="M42" i="8" s="1"/>
  <c r="M78" i="4"/>
  <c r="M41" i="8" s="1"/>
  <c r="M77" i="4"/>
  <c r="M40" i="8" s="1"/>
  <c r="M76" i="4"/>
  <c r="M39" i="8" s="1"/>
  <c r="M75" i="4"/>
  <c r="M38" i="8" s="1"/>
  <c r="M74" i="4"/>
  <c r="M37" i="8" s="1"/>
  <c r="M73" i="4"/>
  <c r="M36" i="8" s="1"/>
  <c r="M72" i="4"/>
  <c r="M35" i="8" s="1"/>
  <c r="M71" i="4"/>
  <c r="M34" i="8" s="1"/>
  <c r="M70" i="4"/>
  <c r="M33" i="8" s="1"/>
  <c r="M69" i="4"/>
  <c r="M32" i="8" s="1"/>
  <c r="M68" i="4"/>
  <c r="M31" i="8" s="1"/>
  <c r="M67" i="4"/>
  <c r="M30" i="8" s="1"/>
  <c r="M66" i="4"/>
  <c r="M29" i="8" s="1"/>
  <c r="M65" i="4"/>
  <c r="M28" i="8" s="1"/>
  <c r="M64" i="4"/>
  <c r="M27" i="8" s="1"/>
  <c r="M63" i="4"/>
  <c r="M26" i="8" s="1"/>
  <c r="M62" i="4"/>
  <c r="M25" i="8" s="1"/>
  <c r="M61" i="4"/>
  <c r="M24" i="8" s="1"/>
  <c r="M60" i="4"/>
  <c r="M23" i="8" s="1"/>
  <c r="M59" i="4"/>
  <c r="M22" i="8" s="1"/>
  <c r="M58" i="4"/>
  <c r="M21" i="8" s="1"/>
  <c r="M57" i="4"/>
  <c r="M20" i="8" s="1"/>
  <c r="M56" i="4"/>
  <c r="M19" i="8" s="1"/>
  <c r="M55" i="4"/>
  <c r="M18" i="8" s="1"/>
  <c r="M54" i="4"/>
  <c r="M17" i="8" s="1"/>
  <c r="M53" i="4"/>
  <c r="M16" i="8" s="1"/>
  <c r="M52" i="4"/>
  <c r="M15" i="8" s="1"/>
  <c r="M51" i="4"/>
  <c r="M14" i="8" s="1"/>
  <c r="M50" i="4"/>
  <c r="M13" i="8" s="1"/>
  <c r="M49" i="4"/>
  <c r="M12" i="8" s="1"/>
  <c r="M48" i="4"/>
  <c r="M11" i="8" s="1"/>
  <c r="M47" i="4"/>
  <c r="M10" i="8" s="1"/>
  <c r="M46" i="4"/>
  <c r="M9" i="8" s="1"/>
  <c r="M45" i="4"/>
  <c r="M8" i="8" s="1"/>
  <c r="M44" i="4"/>
  <c r="M7" i="8" s="1"/>
  <c r="M43" i="4"/>
  <c r="M6" i="8" s="1"/>
  <c r="M42" i="4"/>
  <c r="M5" i="8" s="1"/>
  <c r="M41" i="4"/>
  <c r="M4" i="8" s="1"/>
  <c r="M40" i="4"/>
  <c r="M3" i="8" s="1"/>
  <c r="M39" i="4"/>
  <c r="M2" i="8" s="1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L80" i="4"/>
  <c r="K80" i="4"/>
  <c r="J80" i="4"/>
  <c r="I80" i="4"/>
  <c r="H80" i="4"/>
  <c r="G80" i="4"/>
  <c r="E80" i="4" s="1"/>
  <c r="F80" i="4"/>
  <c r="C80" i="4"/>
  <c r="B80" i="4"/>
  <c r="L79" i="4"/>
  <c r="K79" i="4"/>
  <c r="J79" i="4"/>
  <c r="I79" i="4"/>
  <c r="E79" i="4" s="1"/>
  <c r="H79" i="4"/>
  <c r="G79" i="4"/>
  <c r="F79" i="4"/>
  <c r="C79" i="4"/>
  <c r="B79" i="4"/>
  <c r="L78" i="4"/>
  <c r="K78" i="4"/>
  <c r="J78" i="4"/>
  <c r="I78" i="4"/>
  <c r="H78" i="4"/>
  <c r="G78" i="4"/>
  <c r="E78" i="4" s="1"/>
  <c r="F78" i="4"/>
  <c r="D78" i="4" s="1"/>
  <c r="C78" i="4"/>
  <c r="B78" i="4"/>
  <c r="L77" i="4"/>
  <c r="K77" i="4"/>
  <c r="J77" i="4"/>
  <c r="I77" i="4"/>
  <c r="H77" i="4"/>
  <c r="G77" i="4"/>
  <c r="F77" i="4"/>
  <c r="D77" i="4" s="1"/>
  <c r="C77" i="4"/>
  <c r="B77" i="4"/>
  <c r="L76" i="4"/>
  <c r="K76" i="4"/>
  <c r="J76" i="4"/>
  <c r="I76" i="4"/>
  <c r="H76" i="4"/>
  <c r="G76" i="4"/>
  <c r="F76" i="4"/>
  <c r="D76" i="4"/>
  <c r="C76" i="4"/>
  <c r="B76" i="4"/>
  <c r="L75" i="4"/>
  <c r="K75" i="4"/>
  <c r="J75" i="4"/>
  <c r="I75" i="4"/>
  <c r="H75" i="4"/>
  <c r="G75" i="4"/>
  <c r="F75" i="4"/>
  <c r="E75" i="4"/>
  <c r="D75" i="4"/>
  <c r="C75" i="4"/>
  <c r="B75" i="4"/>
  <c r="N75" i="4" s="1"/>
  <c r="L74" i="4"/>
  <c r="K74" i="4"/>
  <c r="J74" i="4"/>
  <c r="I74" i="4"/>
  <c r="H74" i="4"/>
  <c r="D74" i="4" s="1"/>
  <c r="G74" i="4"/>
  <c r="E74" i="4" s="1"/>
  <c r="F74" i="4"/>
  <c r="C74" i="4"/>
  <c r="B74" i="4"/>
  <c r="N74" i="4" s="1"/>
  <c r="L73" i="4"/>
  <c r="K73" i="4"/>
  <c r="J73" i="4"/>
  <c r="I73" i="4"/>
  <c r="E73" i="4" s="1"/>
  <c r="H73" i="4"/>
  <c r="D73" i="4" s="1"/>
  <c r="G73" i="4"/>
  <c r="F73" i="4"/>
  <c r="C73" i="4"/>
  <c r="B73" i="4"/>
  <c r="L72" i="4"/>
  <c r="K72" i="4"/>
  <c r="J72" i="4"/>
  <c r="I72" i="4"/>
  <c r="H72" i="4"/>
  <c r="G72" i="4"/>
  <c r="E72" i="4" s="1"/>
  <c r="F72" i="4"/>
  <c r="C72" i="4"/>
  <c r="B72" i="4"/>
  <c r="L71" i="4"/>
  <c r="K71" i="4"/>
  <c r="J71" i="4"/>
  <c r="I71" i="4"/>
  <c r="E71" i="4" s="1"/>
  <c r="H71" i="4"/>
  <c r="G71" i="4"/>
  <c r="F71" i="4"/>
  <c r="C71" i="4"/>
  <c r="B71" i="4"/>
  <c r="L70" i="4"/>
  <c r="K70" i="4"/>
  <c r="J70" i="4"/>
  <c r="I70" i="4"/>
  <c r="H70" i="4"/>
  <c r="G70" i="4"/>
  <c r="E70" i="4" s="1"/>
  <c r="F70" i="4"/>
  <c r="D70" i="4" s="1"/>
  <c r="C70" i="4"/>
  <c r="B70" i="4"/>
  <c r="N70" i="4" s="1"/>
  <c r="L69" i="4"/>
  <c r="K69" i="4"/>
  <c r="J69" i="4"/>
  <c r="I69" i="4"/>
  <c r="H69" i="4"/>
  <c r="G69" i="4"/>
  <c r="F69" i="4"/>
  <c r="D69" i="4" s="1"/>
  <c r="C69" i="4"/>
  <c r="B69" i="4"/>
  <c r="L68" i="4"/>
  <c r="K68" i="4"/>
  <c r="J68" i="4"/>
  <c r="I68" i="4"/>
  <c r="H68" i="4"/>
  <c r="G68" i="4"/>
  <c r="F68" i="4"/>
  <c r="D68" i="4"/>
  <c r="C68" i="4"/>
  <c r="B68" i="4"/>
  <c r="L67" i="4"/>
  <c r="K67" i="4"/>
  <c r="J67" i="4"/>
  <c r="I67" i="4"/>
  <c r="H67" i="4"/>
  <c r="G67" i="4"/>
  <c r="F67" i="4"/>
  <c r="E67" i="4"/>
  <c r="D67" i="4"/>
  <c r="C67" i="4"/>
  <c r="B67" i="4"/>
  <c r="N67" i="4" s="1"/>
  <c r="L66" i="4"/>
  <c r="K66" i="4"/>
  <c r="J66" i="4"/>
  <c r="I66" i="4"/>
  <c r="H66" i="4"/>
  <c r="D66" i="4" s="1"/>
  <c r="G66" i="4"/>
  <c r="E66" i="4" s="1"/>
  <c r="F66" i="4"/>
  <c r="C66" i="4"/>
  <c r="B66" i="4"/>
  <c r="N66" i="4" s="1"/>
  <c r="L65" i="4"/>
  <c r="K65" i="4"/>
  <c r="J65" i="4"/>
  <c r="I65" i="4"/>
  <c r="E65" i="4" s="1"/>
  <c r="H65" i="4"/>
  <c r="D65" i="4" s="1"/>
  <c r="G65" i="4"/>
  <c r="F65" i="4"/>
  <c r="C65" i="4"/>
  <c r="B65" i="4"/>
  <c r="L64" i="4"/>
  <c r="K64" i="4"/>
  <c r="J64" i="4"/>
  <c r="I64" i="4"/>
  <c r="H64" i="4"/>
  <c r="G64" i="4"/>
  <c r="E64" i="4" s="1"/>
  <c r="F64" i="4"/>
  <c r="C64" i="4"/>
  <c r="B64" i="4"/>
  <c r="L63" i="4"/>
  <c r="K63" i="4"/>
  <c r="J63" i="4"/>
  <c r="I63" i="4"/>
  <c r="E63" i="4" s="1"/>
  <c r="H63" i="4"/>
  <c r="G63" i="4"/>
  <c r="F63" i="4"/>
  <c r="C63" i="4"/>
  <c r="B63" i="4"/>
  <c r="L62" i="4"/>
  <c r="K62" i="4"/>
  <c r="J62" i="4"/>
  <c r="I62" i="4"/>
  <c r="H62" i="4"/>
  <c r="G62" i="4"/>
  <c r="E62" i="4" s="1"/>
  <c r="F62" i="4"/>
  <c r="D62" i="4" s="1"/>
  <c r="C62" i="4"/>
  <c r="B62" i="4"/>
  <c r="N62" i="4" s="1"/>
  <c r="L61" i="4"/>
  <c r="K61" i="4"/>
  <c r="J61" i="4"/>
  <c r="I61" i="4"/>
  <c r="H61" i="4"/>
  <c r="G61" i="4"/>
  <c r="F61" i="4"/>
  <c r="D61" i="4" s="1"/>
  <c r="C61" i="4"/>
  <c r="B61" i="4"/>
  <c r="L60" i="4"/>
  <c r="K60" i="4"/>
  <c r="J60" i="4"/>
  <c r="I60" i="4"/>
  <c r="H60" i="4"/>
  <c r="G60" i="4"/>
  <c r="F60" i="4"/>
  <c r="D60" i="4"/>
  <c r="C60" i="4"/>
  <c r="B60" i="4"/>
  <c r="L59" i="4"/>
  <c r="K59" i="4"/>
  <c r="J59" i="4"/>
  <c r="I59" i="4"/>
  <c r="E59" i="4" s="1"/>
  <c r="H59" i="4"/>
  <c r="G59" i="4"/>
  <c r="F59" i="4"/>
  <c r="D59" i="4"/>
  <c r="C59" i="4"/>
  <c r="B59" i="4"/>
  <c r="L58" i="4"/>
  <c r="K58" i="4"/>
  <c r="J58" i="4"/>
  <c r="I58" i="4"/>
  <c r="H58" i="4"/>
  <c r="D58" i="4" s="1"/>
  <c r="G58" i="4"/>
  <c r="E58" i="4" s="1"/>
  <c r="F58" i="4"/>
  <c r="C58" i="4"/>
  <c r="B58" i="4"/>
  <c r="N58" i="4" s="1"/>
  <c r="L57" i="4"/>
  <c r="K57" i="4"/>
  <c r="J57" i="4"/>
  <c r="I57" i="4"/>
  <c r="H57" i="4"/>
  <c r="D57" i="4" s="1"/>
  <c r="G57" i="4"/>
  <c r="F57" i="4"/>
  <c r="E57" i="4"/>
  <c r="C57" i="4"/>
  <c r="B57" i="4"/>
  <c r="N57" i="4" s="1"/>
  <c r="L56" i="4"/>
  <c r="K56" i="4"/>
  <c r="J56" i="4"/>
  <c r="I56" i="4"/>
  <c r="H56" i="4"/>
  <c r="G56" i="4"/>
  <c r="E56" i="4" s="1"/>
  <c r="F56" i="4"/>
  <c r="C56" i="4"/>
  <c r="B56" i="4"/>
  <c r="L55" i="4"/>
  <c r="K55" i="4"/>
  <c r="J55" i="4"/>
  <c r="I55" i="4"/>
  <c r="E55" i="4" s="1"/>
  <c r="H55" i="4"/>
  <c r="G55" i="4"/>
  <c r="F55" i="4"/>
  <c r="C55" i="4"/>
  <c r="B55" i="4"/>
  <c r="L54" i="4"/>
  <c r="K54" i="4"/>
  <c r="J54" i="4"/>
  <c r="I54" i="4"/>
  <c r="H54" i="4"/>
  <c r="G54" i="4"/>
  <c r="E54" i="4" s="1"/>
  <c r="F54" i="4"/>
  <c r="D54" i="4" s="1"/>
  <c r="C54" i="4"/>
  <c r="B54" i="4"/>
  <c r="L53" i="4"/>
  <c r="K53" i="4"/>
  <c r="J53" i="4"/>
  <c r="I53" i="4"/>
  <c r="H53" i="4"/>
  <c r="G53" i="4"/>
  <c r="F53" i="4"/>
  <c r="D53" i="4" s="1"/>
  <c r="C53" i="4"/>
  <c r="B53" i="4"/>
  <c r="L52" i="4"/>
  <c r="K52" i="4"/>
  <c r="J52" i="4"/>
  <c r="I52" i="4"/>
  <c r="H52" i="4"/>
  <c r="G52" i="4"/>
  <c r="F52" i="4"/>
  <c r="D52" i="4"/>
  <c r="C52" i="4"/>
  <c r="B52" i="4"/>
  <c r="L51" i="4"/>
  <c r="K51" i="4"/>
  <c r="J51" i="4"/>
  <c r="I51" i="4"/>
  <c r="E51" i="4" s="1"/>
  <c r="H51" i="4"/>
  <c r="G51" i="4"/>
  <c r="F51" i="4"/>
  <c r="D51" i="4"/>
  <c r="C51" i="4"/>
  <c r="B51" i="4"/>
  <c r="N51" i="4" s="1"/>
  <c r="L50" i="4"/>
  <c r="K50" i="4"/>
  <c r="J50" i="4"/>
  <c r="I50" i="4"/>
  <c r="H50" i="4"/>
  <c r="D50" i="4" s="1"/>
  <c r="G50" i="4"/>
  <c r="E50" i="4" s="1"/>
  <c r="F50" i="4"/>
  <c r="C50" i="4"/>
  <c r="B50" i="4"/>
  <c r="N50" i="4" s="1"/>
  <c r="L49" i="4"/>
  <c r="K49" i="4"/>
  <c r="J49" i="4"/>
  <c r="I49" i="4"/>
  <c r="H49" i="4"/>
  <c r="D49" i="4" s="1"/>
  <c r="G49" i="4"/>
  <c r="F49" i="4"/>
  <c r="E49" i="4"/>
  <c r="C49" i="4"/>
  <c r="B49" i="4"/>
  <c r="L48" i="4"/>
  <c r="K48" i="4"/>
  <c r="J48" i="4"/>
  <c r="I48" i="4"/>
  <c r="H48" i="4"/>
  <c r="G48" i="4"/>
  <c r="E48" i="4" s="1"/>
  <c r="F48" i="4"/>
  <c r="C48" i="4"/>
  <c r="B48" i="4"/>
  <c r="L47" i="4"/>
  <c r="K47" i="4"/>
  <c r="J47" i="4"/>
  <c r="I47" i="4"/>
  <c r="E47" i="4" s="1"/>
  <c r="H47" i="4"/>
  <c r="G47" i="4"/>
  <c r="F47" i="4"/>
  <c r="C47" i="4"/>
  <c r="B47" i="4"/>
  <c r="L46" i="4"/>
  <c r="K46" i="4"/>
  <c r="J46" i="4"/>
  <c r="I46" i="4"/>
  <c r="H46" i="4"/>
  <c r="G46" i="4"/>
  <c r="E46" i="4" s="1"/>
  <c r="F46" i="4"/>
  <c r="D46" i="4" s="1"/>
  <c r="C46" i="4"/>
  <c r="B46" i="4"/>
  <c r="L45" i="4"/>
  <c r="K45" i="4"/>
  <c r="J45" i="4"/>
  <c r="I45" i="4"/>
  <c r="H45" i="4"/>
  <c r="G45" i="4"/>
  <c r="F45" i="4"/>
  <c r="D45" i="4" s="1"/>
  <c r="C45" i="4"/>
  <c r="B45" i="4"/>
  <c r="L44" i="4"/>
  <c r="K44" i="4"/>
  <c r="J44" i="4"/>
  <c r="I44" i="4"/>
  <c r="H44" i="4"/>
  <c r="G44" i="4"/>
  <c r="F44" i="4"/>
  <c r="D44" i="4"/>
  <c r="C44" i="4"/>
  <c r="B44" i="4"/>
  <c r="L43" i="4"/>
  <c r="K43" i="4"/>
  <c r="J43" i="4"/>
  <c r="I43" i="4"/>
  <c r="E43" i="4" s="1"/>
  <c r="H43" i="4"/>
  <c r="G43" i="4"/>
  <c r="F43" i="4"/>
  <c r="D43" i="4"/>
  <c r="C43" i="4"/>
  <c r="B43" i="4"/>
  <c r="L42" i="4"/>
  <c r="K42" i="4"/>
  <c r="J42" i="4"/>
  <c r="I42" i="4"/>
  <c r="H42" i="4"/>
  <c r="D42" i="4" s="1"/>
  <c r="G42" i="4"/>
  <c r="E42" i="4" s="1"/>
  <c r="F42" i="4"/>
  <c r="C42" i="4"/>
  <c r="B42" i="4"/>
  <c r="N42" i="4" s="1"/>
  <c r="L41" i="4"/>
  <c r="K41" i="4"/>
  <c r="J41" i="4"/>
  <c r="I41" i="4"/>
  <c r="H41" i="4"/>
  <c r="D41" i="4" s="1"/>
  <c r="G41" i="4"/>
  <c r="F41" i="4"/>
  <c r="E41" i="4"/>
  <c r="C41" i="4"/>
  <c r="B41" i="4"/>
  <c r="N41" i="4" s="1"/>
  <c r="L40" i="4"/>
  <c r="K40" i="4"/>
  <c r="J40" i="4"/>
  <c r="I40" i="4"/>
  <c r="H40" i="4"/>
  <c r="G40" i="4"/>
  <c r="E40" i="4" s="1"/>
  <c r="F40" i="4"/>
  <c r="C40" i="4"/>
  <c r="B40" i="4"/>
  <c r="L39" i="4"/>
  <c r="K39" i="4"/>
  <c r="J39" i="4"/>
  <c r="I39" i="4"/>
  <c r="E39" i="4" s="1"/>
  <c r="H39" i="4"/>
  <c r="G39" i="4"/>
  <c r="F39" i="4"/>
  <c r="C39" i="4"/>
  <c r="B39" i="4"/>
  <c r="L38" i="4"/>
  <c r="K38" i="4"/>
  <c r="J38" i="4"/>
  <c r="I38" i="4"/>
  <c r="H38" i="4"/>
  <c r="G38" i="4"/>
  <c r="E38" i="4" s="1"/>
  <c r="F38" i="4"/>
  <c r="D38" i="4" s="1"/>
  <c r="C38" i="4"/>
  <c r="B38" i="4"/>
  <c r="L37" i="4"/>
  <c r="K37" i="4"/>
  <c r="J37" i="4"/>
  <c r="I37" i="4"/>
  <c r="H37" i="4"/>
  <c r="G37" i="4"/>
  <c r="F37" i="4"/>
  <c r="D37" i="4" s="1"/>
  <c r="C37" i="4"/>
  <c r="B37" i="4"/>
  <c r="L36" i="4"/>
  <c r="K36" i="4"/>
  <c r="J36" i="4"/>
  <c r="I36" i="4"/>
  <c r="H36" i="4"/>
  <c r="G36" i="4"/>
  <c r="F36" i="4"/>
  <c r="D36" i="4"/>
  <c r="C36" i="4"/>
  <c r="B36" i="4"/>
  <c r="L35" i="4"/>
  <c r="K35" i="4"/>
  <c r="J35" i="4"/>
  <c r="I35" i="4"/>
  <c r="E35" i="4" s="1"/>
  <c r="H35" i="4"/>
  <c r="G35" i="4"/>
  <c r="F35" i="4"/>
  <c r="D35" i="4"/>
  <c r="C35" i="4"/>
  <c r="B35" i="4"/>
  <c r="L34" i="4"/>
  <c r="K34" i="4"/>
  <c r="J34" i="4"/>
  <c r="I34" i="4"/>
  <c r="H34" i="4"/>
  <c r="D34" i="4" s="1"/>
  <c r="G34" i="4"/>
  <c r="E34" i="4" s="1"/>
  <c r="F34" i="4"/>
  <c r="C34" i="4"/>
  <c r="B34" i="4"/>
  <c r="N34" i="4" s="1"/>
  <c r="L33" i="4"/>
  <c r="K33" i="4"/>
  <c r="J33" i="4"/>
  <c r="I33" i="4"/>
  <c r="H33" i="4"/>
  <c r="D33" i="4" s="1"/>
  <c r="G33" i="4"/>
  <c r="F33" i="4"/>
  <c r="E33" i="4"/>
  <c r="C33" i="4"/>
  <c r="B33" i="4"/>
  <c r="L32" i="4"/>
  <c r="K32" i="4"/>
  <c r="J32" i="4"/>
  <c r="I32" i="4"/>
  <c r="H32" i="4"/>
  <c r="G32" i="4"/>
  <c r="E32" i="4" s="1"/>
  <c r="F32" i="4"/>
  <c r="C32" i="4"/>
  <c r="B32" i="4"/>
  <c r="L31" i="4"/>
  <c r="K31" i="4"/>
  <c r="J31" i="4"/>
  <c r="I31" i="4"/>
  <c r="E31" i="4" s="1"/>
  <c r="H31" i="4"/>
  <c r="G31" i="4"/>
  <c r="F31" i="4"/>
  <c r="C31" i="4"/>
  <c r="B31" i="4"/>
  <c r="L30" i="4"/>
  <c r="K30" i="4"/>
  <c r="J30" i="4"/>
  <c r="I30" i="4"/>
  <c r="H30" i="4"/>
  <c r="G30" i="4"/>
  <c r="E30" i="4" s="1"/>
  <c r="F30" i="4"/>
  <c r="D30" i="4" s="1"/>
  <c r="C30" i="4"/>
  <c r="B30" i="4"/>
  <c r="N30" i="4" s="1"/>
  <c r="L29" i="4"/>
  <c r="K29" i="4"/>
  <c r="J29" i="4"/>
  <c r="I29" i="4"/>
  <c r="H29" i="4"/>
  <c r="G29" i="4"/>
  <c r="F29" i="4"/>
  <c r="D29" i="4" s="1"/>
  <c r="C29" i="4"/>
  <c r="B29" i="4"/>
  <c r="L28" i="4"/>
  <c r="K28" i="4"/>
  <c r="J28" i="4"/>
  <c r="I28" i="4"/>
  <c r="H28" i="4"/>
  <c r="G28" i="4"/>
  <c r="F28" i="4"/>
  <c r="D28" i="4"/>
  <c r="C28" i="4"/>
  <c r="B28" i="4"/>
  <c r="L27" i="4"/>
  <c r="K27" i="4"/>
  <c r="J27" i="4"/>
  <c r="I27" i="4"/>
  <c r="E27" i="4" s="1"/>
  <c r="H27" i="4"/>
  <c r="G27" i="4"/>
  <c r="F27" i="4"/>
  <c r="D27" i="4"/>
  <c r="C27" i="4"/>
  <c r="B27" i="4"/>
  <c r="L26" i="4"/>
  <c r="K26" i="4"/>
  <c r="J26" i="4"/>
  <c r="I26" i="4"/>
  <c r="H26" i="4"/>
  <c r="D26" i="4" s="1"/>
  <c r="G26" i="4"/>
  <c r="E26" i="4" s="1"/>
  <c r="F26" i="4"/>
  <c r="C26" i="4"/>
  <c r="B26" i="4"/>
  <c r="N26" i="4" s="1"/>
  <c r="L25" i="4"/>
  <c r="K25" i="4"/>
  <c r="J25" i="4"/>
  <c r="I25" i="4"/>
  <c r="H25" i="4"/>
  <c r="D25" i="4" s="1"/>
  <c r="G25" i="4"/>
  <c r="F25" i="4"/>
  <c r="E25" i="4"/>
  <c r="C25" i="4"/>
  <c r="B25" i="4"/>
  <c r="N25" i="4" s="1"/>
  <c r="L24" i="4"/>
  <c r="K24" i="4"/>
  <c r="J24" i="4"/>
  <c r="I24" i="4"/>
  <c r="H24" i="4"/>
  <c r="G24" i="4"/>
  <c r="E24" i="4" s="1"/>
  <c r="F24" i="4"/>
  <c r="C24" i="4"/>
  <c r="B24" i="4"/>
  <c r="L23" i="4"/>
  <c r="K23" i="4"/>
  <c r="J23" i="4"/>
  <c r="I23" i="4"/>
  <c r="E23" i="4" s="1"/>
  <c r="H23" i="4"/>
  <c r="G23" i="4"/>
  <c r="F23" i="4"/>
  <c r="C23" i="4"/>
  <c r="B23" i="4"/>
  <c r="L22" i="4"/>
  <c r="K22" i="4"/>
  <c r="J22" i="4"/>
  <c r="I22" i="4"/>
  <c r="H22" i="4"/>
  <c r="G22" i="4"/>
  <c r="E22" i="4" s="1"/>
  <c r="F22" i="4"/>
  <c r="D22" i="4" s="1"/>
  <c r="C22" i="4"/>
  <c r="B22" i="4"/>
  <c r="L21" i="4"/>
  <c r="K21" i="4"/>
  <c r="J21" i="4"/>
  <c r="I21" i="4"/>
  <c r="H21" i="4"/>
  <c r="G21" i="4"/>
  <c r="F21" i="4"/>
  <c r="D21" i="4" s="1"/>
  <c r="C21" i="4"/>
  <c r="B21" i="4"/>
  <c r="L20" i="4"/>
  <c r="K20" i="4"/>
  <c r="J20" i="4"/>
  <c r="I20" i="4"/>
  <c r="H20" i="4"/>
  <c r="G20" i="4"/>
  <c r="F20" i="4"/>
  <c r="D20" i="4"/>
  <c r="C20" i="4"/>
  <c r="B20" i="4"/>
  <c r="L19" i="4"/>
  <c r="K19" i="4"/>
  <c r="J19" i="4"/>
  <c r="I19" i="4"/>
  <c r="E19" i="4" s="1"/>
  <c r="H19" i="4"/>
  <c r="G19" i="4"/>
  <c r="F19" i="4"/>
  <c r="D19" i="4"/>
  <c r="C19" i="4"/>
  <c r="B19" i="4"/>
  <c r="N19" i="4" s="1"/>
  <c r="L18" i="4"/>
  <c r="K18" i="4"/>
  <c r="J18" i="4"/>
  <c r="I18" i="4"/>
  <c r="H18" i="4"/>
  <c r="D18" i="4" s="1"/>
  <c r="G18" i="4"/>
  <c r="E18" i="4" s="1"/>
  <c r="F18" i="4"/>
  <c r="C18" i="4"/>
  <c r="B18" i="4"/>
  <c r="N18" i="4" s="1"/>
  <c r="L17" i="4"/>
  <c r="K17" i="4"/>
  <c r="J17" i="4"/>
  <c r="I17" i="4"/>
  <c r="H17" i="4"/>
  <c r="D17" i="4" s="1"/>
  <c r="G17" i="4"/>
  <c r="F17" i="4"/>
  <c r="E17" i="4"/>
  <c r="C17" i="4"/>
  <c r="B17" i="4"/>
  <c r="N17" i="4" s="1"/>
  <c r="L16" i="4"/>
  <c r="K16" i="4"/>
  <c r="J16" i="4"/>
  <c r="I16" i="4"/>
  <c r="H16" i="4"/>
  <c r="G16" i="4"/>
  <c r="E16" i="4" s="1"/>
  <c r="F16" i="4"/>
  <c r="C16" i="4"/>
  <c r="B16" i="4"/>
  <c r="L15" i="4"/>
  <c r="K15" i="4"/>
  <c r="J15" i="4"/>
  <c r="I15" i="4"/>
  <c r="E15" i="4" s="1"/>
  <c r="H15" i="4"/>
  <c r="G15" i="4"/>
  <c r="F15" i="4"/>
  <c r="C15" i="4"/>
  <c r="B15" i="4"/>
  <c r="L14" i="4"/>
  <c r="K14" i="4"/>
  <c r="J14" i="4"/>
  <c r="I14" i="4"/>
  <c r="H14" i="4"/>
  <c r="G14" i="4"/>
  <c r="E14" i="4" s="1"/>
  <c r="F14" i="4"/>
  <c r="D14" i="4" s="1"/>
  <c r="C14" i="4"/>
  <c r="B14" i="4"/>
  <c r="L13" i="4"/>
  <c r="K13" i="4"/>
  <c r="J13" i="4"/>
  <c r="I13" i="4"/>
  <c r="H13" i="4"/>
  <c r="G13" i="4"/>
  <c r="F13" i="4"/>
  <c r="D13" i="4" s="1"/>
  <c r="C13" i="4"/>
  <c r="B13" i="4"/>
  <c r="L12" i="4"/>
  <c r="K12" i="4"/>
  <c r="J12" i="4"/>
  <c r="I12" i="4"/>
  <c r="H12" i="4"/>
  <c r="G12" i="4"/>
  <c r="F12" i="4"/>
  <c r="D12" i="4"/>
  <c r="C12" i="4"/>
  <c r="B12" i="4"/>
  <c r="L11" i="4"/>
  <c r="K11" i="4"/>
  <c r="J11" i="4"/>
  <c r="I11" i="4"/>
  <c r="E11" i="4" s="1"/>
  <c r="H11" i="4"/>
  <c r="G11" i="4"/>
  <c r="F11" i="4"/>
  <c r="D11" i="4"/>
  <c r="C11" i="4"/>
  <c r="B11" i="4"/>
  <c r="N11" i="4" s="1"/>
  <c r="L10" i="4"/>
  <c r="K10" i="4"/>
  <c r="J10" i="4"/>
  <c r="I10" i="4"/>
  <c r="H10" i="4"/>
  <c r="D10" i="4" s="1"/>
  <c r="G10" i="4"/>
  <c r="E10" i="4" s="1"/>
  <c r="F10" i="4"/>
  <c r="C10" i="4"/>
  <c r="B10" i="4"/>
  <c r="N10" i="4" s="1"/>
  <c r="L9" i="4"/>
  <c r="K9" i="4"/>
  <c r="J9" i="4"/>
  <c r="I9" i="4"/>
  <c r="H9" i="4"/>
  <c r="D9" i="4" s="1"/>
  <c r="G9" i="4"/>
  <c r="F9" i="4"/>
  <c r="E9" i="4"/>
  <c r="C9" i="4"/>
  <c r="B9" i="4"/>
  <c r="L8" i="4"/>
  <c r="K8" i="4"/>
  <c r="J8" i="4"/>
  <c r="I8" i="4"/>
  <c r="H8" i="4"/>
  <c r="G8" i="4"/>
  <c r="E8" i="4" s="1"/>
  <c r="F8" i="4"/>
  <c r="C8" i="4"/>
  <c r="B8" i="4"/>
  <c r="L7" i="4"/>
  <c r="K7" i="4"/>
  <c r="J7" i="4"/>
  <c r="I7" i="4"/>
  <c r="E7" i="4" s="1"/>
  <c r="H7" i="4"/>
  <c r="G7" i="4"/>
  <c r="F7" i="4"/>
  <c r="C7" i="4"/>
  <c r="B7" i="4"/>
  <c r="L6" i="4"/>
  <c r="K6" i="4"/>
  <c r="J6" i="4"/>
  <c r="I6" i="4"/>
  <c r="H6" i="4"/>
  <c r="G6" i="4"/>
  <c r="E6" i="4" s="1"/>
  <c r="F6" i="4"/>
  <c r="D6" i="4" s="1"/>
  <c r="C6" i="4"/>
  <c r="B6" i="4"/>
  <c r="N6" i="4" s="1"/>
  <c r="L5" i="4"/>
  <c r="K5" i="4"/>
  <c r="J5" i="4"/>
  <c r="I5" i="4"/>
  <c r="H5" i="4"/>
  <c r="G5" i="4"/>
  <c r="F5" i="4"/>
  <c r="D5" i="4" s="1"/>
  <c r="C5" i="4"/>
  <c r="B5" i="4"/>
  <c r="L4" i="4"/>
  <c r="K4" i="4"/>
  <c r="J4" i="4"/>
  <c r="I4" i="4"/>
  <c r="H4" i="4"/>
  <c r="G4" i="4"/>
  <c r="F4" i="4"/>
  <c r="D4" i="4"/>
  <c r="C4" i="4"/>
  <c r="B4" i="4"/>
  <c r="L3" i="4"/>
  <c r="K3" i="4"/>
  <c r="J3" i="4"/>
  <c r="I3" i="4"/>
  <c r="E3" i="4" s="1"/>
  <c r="H3" i="4"/>
  <c r="G3" i="4"/>
  <c r="F3" i="4"/>
  <c r="D3" i="4"/>
  <c r="C3" i="4"/>
  <c r="B3" i="4"/>
  <c r="L2" i="4"/>
  <c r="K2" i="4"/>
  <c r="J2" i="4"/>
  <c r="I2" i="4"/>
  <c r="H2" i="4"/>
  <c r="G2" i="4"/>
  <c r="F2" i="4"/>
  <c r="C2" i="4"/>
  <c r="B2" i="4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V1" i="6"/>
  <c r="V1" i="9" s="1"/>
  <c r="U1" i="6"/>
  <c r="U1" i="9" s="1"/>
  <c r="V263" i="6"/>
  <c r="V43" i="9" s="1"/>
  <c r="U263" i="6"/>
  <c r="U43" i="9" s="1"/>
  <c r="V262" i="6"/>
  <c r="V42" i="9" s="1"/>
  <c r="U262" i="6"/>
  <c r="U42" i="9" s="1"/>
  <c r="V261" i="6"/>
  <c r="V41" i="9" s="1"/>
  <c r="U261" i="6"/>
  <c r="U41" i="9" s="1"/>
  <c r="V260" i="6"/>
  <c r="V40" i="9" s="1"/>
  <c r="U260" i="6"/>
  <c r="U40" i="9" s="1"/>
  <c r="V259" i="6"/>
  <c r="V39" i="9" s="1"/>
  <c r="U259" i="6"/>
  <c r="U39" i="9" s="1"/>
  <c r="W39" i="9" s="1"/>
  <c r="V258" i="6"/>
  <c r="V38" i="9" s="1"/>
  <c r="U258" i="6"/>
  <c r="U38" i="9" s="1"/>
  <c r="V257" i="6"/>
  <c r="V37" i="9" s="1"/>
  <c r="U257" i="6"/>
  <c r="U37" i="9" s="1"/>
  <c r="V256" i="6"/>
  <c r="V36" i="9" s="1"/>
  <c r="U256" i="6"/>
  <c r="U36" i="9" s="1"/>
  <c r="V255" i="6"/>
  <c r="V35" i="9" s="1"/>
  <c r="U255" i="6"/>
  <c r="U35" i="9" s="1"/>
  <c r="V254" i="6"/>
  <c r="V34" i="9" s="1"/>
  <c r="U254" i="6"/>
  <c r="U34" i="9" s="1"/>
  <c r="V253" i="6"/>
  <c r="V33" i="9" s="1"/>
  <c r="U253" i="6"/>
  <c r="U33" i="9" s="1"/>
  <c r="V252" i="6"/>
  <c r="V32" i="9" s="1"/>
  <c r="U252" i="6"/>
  <c r="U32" i="9" s="1"/>
  <c r="V251" i="6"/>
  <c r="V31" i="9" s="1"/>
  <c r="U251" i="6"/>
  <c r="U31" i="9" s="1"/>
  <c r="V250" i="6"/>
  <c r="V30" i="9" s="1"/>
  <c r="U250" i="6"/>
  <c r="U30" i="9" s="1"/>
  <c r="V249" i="6"/>
  <c r="V29" i="9" s="1"/>
  <c r="U249" i="6"/>
  <c r="U29" i="9" s="1"/>
  <c r="V248" i="6"/>
  <c r="V28" i="9" s="1"/>
  <c r="U248" i="6"/>
  <c r="U28" i="9" s="1"/>
  <c r="V247" i="6"/>
  <c r="V27" i="9" s="1"/>
  <c r="U247" i="6"/>
  <c r="U27" i="9" s="1"/>
  <c r="V246" i="6"/>
  <c r="V26" i="9" s="1"/>
  <c r="U246" i="6"/>
  <c r="U26" i="9" s="1"/>
  <c r="V245" i="6"/>
  <c r="V25" i="9" s="1"/>
  <c r="U245" i="6"/>
  <c r="U25" i="9" s="1"/>
  <c r="V244" i="6"/>
  <c r="V24" i="9" s="1"/>
  <c r="U244" i="6"/>
  <c r="U24" i="9" s="1"/>
  <c r="V243" i="6"/>
  <c r="V23" i="9" s="1"/>
  <c r="U243" i="6"/>
  <c r="U23" i="9" s="1"/>
  <c r="V242" i="6"/>
  <c r="V22" i="9" s="1"/>
  <c r="U242" i="6"/>
  <c r="U22" i="9" s="1"/>
  <c r="V241" i="6"/>
  <c r="V21" i="9" s="1"/>
  <c r="U241" i="6"/>
  <c r="U21" i="9" s="1"/>
  <c r="V240" i="6"/>
  <c r="V20" i="9" s="1"/>
  <c r="U240" i="6"/>
  <c r="U20" i="9" s="1"/>
  <c r="V239" i="6"/>
  <c r="V19" i="9" s="1"/>
  <c r="U239" i="6"/>
  <c r="U19" i="9" s="1"/>
  <c r="V238" i="6"/>
  <c r="V18" i="9" s="1"/>
  <c r="U238" i="6"/>
  <c r="U18" i="9" s="1"/>
  <c r="V237" i="6"/>
  <c r="V17" i="9" s="1"/>
  <c r="U237" i="6"/>
  <c r="U17" i="9" s="1"/>
  <c r="V236" i="6"/>
  <c r="V16" i="9" s="1"/>
  <c r="U236" i="6"/>
  <c r="U16" i="9" s="1"/>
  <c r="V235" i="6"/>
  <c r="V15" i="9" s="1"/>
  <c r="U235" i="6"/>
  <c r="U15" i="9" s="1"/>
  <c r="V234" i="6"/>
  <c r="V14" i="9" s="1"/>
  <c r="U234" i="6"/>
  <c r="U14" i="9" s="1"/>
  <c r="V233" i="6"/>
  <c r="V13" i="9" s="1"/>
  <c r="U233" i="6"/>
  <c r="U13" i="9" s="1"/>
  <c r="V232" i="6"/>
  <c r="V12" i="9" s="1"/>
  <c r="U232" i="6"/>
  <c r="U12" i="9" s="1"/>
  <c r="V231" i="6"/>
  <c r="V11" i="9" s="1"/>
  <c r="U231" i="6"/>
  <c r="U11" i="9" s="1"/>
  <c r="V230" i="6"/>
  <c r="V10" i="9" s="1"/>
  <c r="U230" i="6"/>
  <c r="U10" i="9" s="1"/>
  <c r="V229" i="6"/>
  <c r="V9" i="9" s="1"/>
  <c r="U229" i="6"/>
  <c r="U9" i="9" s="1"/>
  <c r="V228" i="6"/>
  <c r="V8" i="9" s="1"/>
  <c r="U228" i="6"/>
  <c r="U8" i="9" s="1"/>
  <c r="V227" i="6"/>
  <c r="V7" i="9" s="1"/>
  <c r="U227" i="6"/>
  <c r="U7" i="9" s="1"/>
  <c r="V226" i="6"/>
  <c r="V6" i="9" s="1"/>
  <c r="U226" i="6"/>
  <c r="U6" i="9" s="1"/>
  <c r="V225" i="6"/>
  <c r="V5" i="9" s="1"/>
  <c r="U225" i="6"/>
  <c r="U5" i="9" s="1"/>
  <c r="V224" i="6"/>
  <c r="V4" i="9" s="1"/>
  <c r="U224" i="6"/>
  <c r="U4" i="9" s="1"/>
  <c r="V223" i="6"/>
  <c r="V3" i="9" s="1"/>
  <c r="U223" i="6"/>
  <c r="U3" i="9" s="1"/>
  <c r="V222" i="6"/>
  <c r="V2" i="9" s="1"/>
  <c r="U222" i="6"/>
  <c r="U2" i="9" s="1"/>
  <c r="V221" i="6"/>
  <c r="U221" i="6"/>
  <c r="V220" i="6"/>
  <c r="U220" i="6"/>
  <c r="V219" i="6"/>
  <c r="U219" i="6"/>
  <c r="V218" i="6"/>
  <c r="U218" i="6"/>
  <c r="V217" i="6"/>
  <c r="U217" i="6"/>
  <c r="V216" i="6"/>
  <c r="U216" i="6"/>
  <c r="V215" i="6"/>
  <c r="U215" i="6"/>
  <c r="V214" i="6"/>
  <c r="U214" i="6"/>
  <c r="V213" i="6"/>
  <c r="U213" i="6"/>
  <c r="V212" i="6"/>
  <c r="U212" i="6"/>
  <c r="V211" i="6"/>
  <c r="U211" i="6"/>
  <c r="V210" i="6"/>
  <c r="U210" i="6"/>
  <c r="V209" i="6"/>
  <c r="U209" i="6"/>
  <c r="V208" i="6"/>
  <c r="U208" i="6"/>
  <c r="V207" i="6"/>
  <c r="U207" i="6"/>
  <c r="V206" i="6"/>
  <c r="U206" i="6"/>
  <c r="V205" i="6"/>
  <c r="U205" i="6"/>
  <c r="V204" i="6"/>
  <c r="U204" i="6"/>
  <c r="V203" i="6"/>
  <c r="U203" i="6"/>
  <c r="V202" i="6"/>
  <c r="U202" i="6"/>
  <c r="V201" i="6"/>
  <c r="U201" i="6"/>
  <c r="V200" i="6"/>
  <c r="U200" i="6"/>
  <c r="V199" i="6"/>
  <c r="U199" i="6"/>
  <c r="V198" i="6"/>
  <c r="U198" i="6"/>
  <c r="V197" i="6"/>
  <c r="U197" i="6"/>
  <c r="V196" i="6"/>
  <c r="U196" i="6"/>
  <c r="V195" i="6"/>
  <c r="U195" i="6"/>
  <c r="V194" i="6"/>
  <c r="U194" i="6"/>
  <c r="V193" i="6"/>
  <c r="U193" i="6"/>
  <c r="V192" i="6"/>
  <c r="U192" i="6"/>
  <c r="V191" i="6"/>
  <c r="U191" i="6"/>
  <c r="V190" i="6"/>
  <c r="U190" i="6"/>
  <c r="V189" i="6"/>
  <c r="U189" i="6"/>
  <c r="V188" i="6"/>
  <c r="U188" i="6"/>
  <c r="V187" i="6"/>
  <c r="U187" i="6"/>
  <c r="V186" i="6"/>
  <c r="U186" i="6"/>
  <c r="V185" i="6"/>
  <c r="U185" i="6"/>
  <c r="V184" i="6"/>
  <c r="U184" i="6"/>
  <c r="V183" i="6"/>
  <c r="U183" i="6"/>
  <c r="V182" i="6"/>
  <c r="U182" i="6"/>
  <c r="V181" i="6"/>
  <c r="U181" i="6"/>
  <c r="V180" i="6"/>
  <c r="U180" i="6"/>
  <c r="V179" i="6"/>
  <c r="U179" i="6"/>
  <c r="V178" i="6"/>
  <c r="U178" i="6"/>
  <c r="V177" i="6"/>
  <c r="U177" i="6"/>
  <c r="V176" i="6"/>
  <c r="U176" i="6"/>
  <c r="V175" i="6"/>
  <c r="U175" i="6"/>
  <c r="V174" i="6"/>
  <c r="U174" i="6"/>
  <c r="V173" i="6"/>
  <c r="U173" i="6"/>
  <c r="V172" i="6"/>
  <c r="U172" i="6"/>
  <c r="V171" i="6"/>
  <c r="U171" i="6"/>
  <c r="V170" i="6"/>
  <c r="U170" i="6"/>
  <c r="V169" i="6"/>
  <c r="U169" i="6"/>
  <c r="V168" i="6"/>
  <c r="U168" i="6"/>
  <c r="V167" i="6"/>
  <c r="U167" i="6"/>
  <c r="V166" i="6"/>
  <c r="U166" i="6"/>
  <c r="V165" i="6"/>
  <c r="U165" i="6"/>
  <c r="V164" i="6"/>
  <c r="U164" i="6"/>
  <c r="V163" i="6"/>
  <c r="U163" i="6"/>
  <c r="V162" i="6"/>
  <c r="U162" i="6"/>
  <c r="V161" i="6"/>
  <c r="U161" i="6"/>
  <c r="V160" i="6"/>
  <c r="U160" i="6"/>
  <c r="V159" i="6"/>
  <c r="U159" i="6"/>
  <c r="V158" i="6"/>
  <c r="U158" i="6"/>
  <c r="V157" i="6"/>
  <c r="U157" i="6"/>
  <c r="V156" i="6"/>
  <c r="U156" i="6"/>
  <c r="V155" i="6"/>
  <c r="U155" i="6"/>
  <c r="V154" i="6"/>
  <c r="U154" i="6"/>
  <c r="V153" i="6"/>
  <c r="U153" i="6"/>
  <c r="V152" i="6"/>
  <c r="U152" i="6"/>
  <c r="V151" i="6"/>
  <c r="U151" i="6"/>
  <c r="V150" i="6"/>
  <c r="U150" i="6"/>
  <c r="V149" i="6"/>
  <c r="U149" i="6"/>
  <c r="V148" i="6"/>
  <c r="U148" i="6"/>
  <c r="V147" i="6"/>
  <c r="U147" i="6"/>
  <c r="V146" i="6"/>
  <c r="U146" i="6"/>
  <c r="V145" i="6"/>
  <c r="U145" i="6"/>
  <c r="V144" i="6"/>
  <c r="U144" i="6"/>
  <c r="V143" i="6"/>
  <c r="U143" i="6"/>
  <c r="V142" i="6"/>
  <c r="U142" i="6"/>
  <c r="V141" i="6"/>
  <c r="U141" i="6"/>
  <c r="V140" i="6"/>
  <c r="U140" i="6"/>
  <c r="V139" i="6"/>
  <c r="U139" i="6"/>
  <c r="V138" i="6"/>
  <c r="U138" i="6"/>
  <c r="V137" i="6"/>
  <c r="U137" i="6"/>
  <c r="V136" i="6"/>
  <c r="U136" i="6"/>
  <c r="V135" i="6"/>
  <c r="U135" i="6"/>
  <c r="V134" i="6"/>
  <c r="U134" i="6"/>
  <c r="V133" i="6"/>
  <c r="U133" i="6"/>
  <c r="V132" i="6"/>
  <c r="U132" i="6"/>
  <c r="V131" i="6"/>
  <c r="U131" i="6"/>
  <c r="V130" i="6"/>
  <c r="U130" i="6"/>
  <c r="V129" i="6"/>
  <c r="U129" i="6"/>
  <c r="V128" i="6"/>
  <c r="U128" i="6"/>
  <c r="V127" i="6"/>
  <c r="U127" i="6"/>
  <c r="V126" i="6"/>
  <c r="U126" i="6"/>
  <c r="V125" i="6"/>
  <c r="U125" i="6"/>
  <c r="V124" i="6"/>
  <c r="U124" i="6"/>
  <c r="V123" i="6"/>
  <c r="U123" i="6"/>
  <c r="V122" i="6"/>
  <c r="U122" i="6"/>
  <c r="V121" i="6"/>
  <c r="U121" i="6"/>
  <c r="V120" i="6"/>
  <c r="U120" i="6"/>
  <c r="V119" i="6"/>
  <c r="U119" i="6"/>
  <c r="V118" i="6"/>
  <c r="U118" i="6"/>
  <c r="V117" i="6"/>
  <c r="U117" i="6"/>
  <c r="V116" i="6"/>
  <c r="U116" i="6"/>
  <c r="V115" i="6"/>
  <c r="U115" i="6"/>
  <c r="V114" i="6"/>
  <c r="U114" i="6"/>
  <c r="V113" i="6"/>
  <c r="U113" i="6"/>
  <c r="V112" i="6"/>
  <c r="U112" i="6"/>
  <c r="V111" i="6"/>
  <c r="U111" i="6"/>
  <c r="V110" i="6"/>
  <c r="U110" i="6"/>
  <c r="V109" i="6"/>
  <c r="U109" i="6"/>
  <c r="V108" i="6"/>
  <c r="U108" i="6"/>
  <c r="V107" i="6"/>
  <c r="U107" i="6"/>
  <c r="V106" i="6"/>
  <c r="U106" i="6"/>
  <c r="V105" i="6"/>
  <c r="U105" i="6"/>
  <c r="V104" i="6"/>
  <c r="U104" i="6"/>
  <c r="V103" i="6"/>
  <c r="U103" i="6"/>
  <c r="V102" i="6"/>
  <c r="U102" i="6"/>
  <c r="V101" i="6"/>
  <c r="U101" i="6"/>
  <c r="V100" i="6"/>
  <c r="U100" i="6"/>
  <c r="V99" i="6"/>
  <c r="U99" i="6"/>
  <c r="V98" i="6"/>
  <c r="U98" i="6"/>
  <c r="V97" i="6"/>
  <c r="U97" i="6"/>
  <c r="V96" i="6"/>
  <c r="U96" i="6"/>
  <c r="V95" i="6"/>
  <c r="U95" i="6"/>
  <c r="V94" i="6"/>
  <c r="U94" i="6"/>
  <c r="V93" i="6"/>
  <c r="U93" i="6"/>
  <c r="V92" i="6"/>
  <c r="U92" i="6"/>
  <c r="V91" i="6"/>
  <c r="U91" i="6"/>
  <c r="V90" i="6"/>
  <c r="U90" i="6"/>
  <c r="V89" i="6"/>
  <c r="U89" i="6"/>
  <c r="V88" i="6"/>
  <c r="U88" i="6"/>
  <c r="V87" i="6"/>
  <c r="U87" i="6"/>
  <c r="V86" i="6"/>
  <c r="U86" i="6"/>
  <c r="V85" i="6"/>
  <c r="U85" i="6"/>
  <c r="V84" i="6"/>
  <c r="U84" i="6"/>
  <c r="V83" i="6"/>
  <c r="U83" i="6"/>
  <c r="V82" i="6"/>
  <c r="U82" i="6"/>
  <c r="V81" i="6"/>
  <c r="U81" i="6"/>
  <c r="V80" i="6"/>
  <c r="U80" i="6"/>
  <c r="V79" i="6"/>
  <c r="U79" i="6"/>
  <c r="V78" i="6"/>
  <c r="U78" i="6"/>
  <c r="V77" i="6"/>
  <c r="U77" i="6"/>
  <c r="V76" i="6"/>
  <c r="U76" i="6"/>
  <c r="V75" i="6"/>
  <c r="U75" i="6"/>
  <c r="V74" i="6"/>
  <c r="U74" i="6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V13" i="6"/>
  <c r="U13" i="6"/>
  <c r="V12" i="6"/>
  <c r="U12" i="6"/>
  <c r="V11" i="6"/>
  <c r="U11" i="6"/>
  <c r="V10" i="6"/>
  <c r="U10" i="6"/>
  <c r="V9" i="6"/>
  <c r="U9" i="6"/>
  <c r="V8" i="6"/>
  <c r="U8" i="6"/>
  <c r="V7" i="6"/>
  <c r="U7" i="6"/>
  <c r="V6" i="6"/>
  <c r="U6" i="6"/>
  <c r="V5" i="6"/>
  <c r="U5" i="6"/>
  <c r="V4" i="6"/>
  <c r="U4" i="6"/>
  <c r="V3" i="6"/>
  <c r="U3" i="6"/>
  <c r="V2" i="6"/>
  <c r="U2" i="6"/>
  <c r="T263" i="6"/>
  <c r="T43" i="9" s="1"/>
  <c r="S263" i="6"/>
  <c r="R263" i="6"/>
  <c r="Q263" i="6"/>
  <c r="P263" i="6"/>
  <c r="O263" i="6"/>
  <c r="N263" i="6"/>
  <c r="M263" i="6"/>
  <c r="L263" i="6"/>
  <c r="K263" i="6"/>
  <c r="J263" i="6"/>
  <c r="I263" i="6"/>
  <c r="H263" i="6"/>
  <c r="G263" i="6"/>
  <c r="F263" i="6"/>
  <c r="E263" i="6"/>
  <c r="D263" i="6"/>
  <c r="B263" i="6"/>
  <c r="T262" i="6"/>
  <c r="T42" i="9" s="1"/>
  <c r="S262" i="6"/>
  <c r="R262" i="6"/>
  <c r="Q262" i="6"/>
  <c r="P262" i="6"/>
  <c r="O262" i="6"/>
  <c r="N262" i="6"/>
  <c r="M262" i="6"/>
  <c r="L262" i="6"/>
  <c r="K262" i="6"/>
  <c r="J262" i="6"/>
  <c r="I262" i="6"/>
  <c r="H262" i="6"/>
  <c r="G262" i="6"/>
  <c r="F262" i="6"/>
  <c r="E262" i="6"/>
  <c r="D262" i="6"/>
  <c r="B262" i="6"/>
  <c r="T261" i="6"/>
  <c r="T41" i="9" s="1"/>
  <c r="S261" i="6"/>
  <c r="R261" i="6"/>
  <c r="Q261" i="6"/>
  <c r="P261" i="6"/>
  <c r="O261" i="6"/>
  <c r="N261" i="6"/>
  <c r="M261" i="6"/>
  <c r="L261" i="6"/>
  <c r="K261" i="6"/>
  <c r="J261" i="6"/>
  <c r="I261" i="6"/>
  <c r="W261" i="6" s="1"/>
  <c r="H261" i="6"/>
  <c r="G261" i="6"/>
  <c r="F261" i="6"/>
  <c r="E261" i="6"/>
  <c r="D261" i="6"/>
  <c r="B261" i="6"/>
  <c r="T260" i="6"/>
  <c r="T40" i="9" s="1"/>
  <c r="S260" i="6"/>
  <c r="R260" i="6"/>
  <c r="Q260" i="6"/>
  <c r="P260" i="6"/>
  <c r="O260" i="6"/>
  <c r="N260" i="6"/>
  <c r="M260" i="6"/>
  <c r="L260" i="6"/>
  <c r="K260" i="6"/>
  <c r="J260" i="6"/>
  <c r="I260" i="6"/>
  <c r="H260" i="6"/>
  <c r="G260" i="6"/>
  <c r="F260" i="6"/>
  <c r="E260" i="6"/>
  <c r="D260" i="6"/>
  <c r="B260" i="6"/>
  <c r="T259" i="6"/>
  <c r="T39" i="9" s="1"/>
  <c r="S259" i="6"/>
  <c r="R259" i="6"/>
  <c r="Q259" i="6"/>
  <c r="P259" i="6"/>
  <c r="O259" i="6"/>
  <c r="N259" i="6"/>
  <c r="M259" i="6"/>
  <c r="L259" i="6"/>
  <c r="K259" i="6"/>
  <c r="J259" i="6"/>
  <c r="I259" i="6"/>
  <c r="H259" i="6"/>
  <c r="G259" i="6"/>
  <c r="F259" i="6"/>
  <c r="E259" i="6"/>
  <c r="D259" i="6"/>
  <c r="B259" i="6"/>
  <c r="T258" i="6"/>
  <c r="T38" i="9" s="1"/>
  <c r="S258" i="6"/>
  <c r="R258" i="6"/>
  <c r="Q258" i="6"/>
  <c r="P258" i="6"/>
  <c r="O258" i="6"/>
  <c r="N258" i="6"/>
  <c r="M258" i="6"/>
  <c r="L258" i="6"/>
  <c r="K258" i="6"/>
  <c r="J258" i="6"/>
  <c r="I258" i="6"/>
  <c r="H258" i="6"/>
  <c r="G258" i="6"/>
  <c r="F258" i="6"/>
  <c r="E258" i="6"/>
  <c r="D258" i="6"/>
  <c r="B258" i="6"/>
  <c r="T257" i="6"/>
  <c r="T37" i="9" s="1"/>
  <c r="S257" i="6"/>
  <c r="R257" i="6"/>
  <c r="Q257" i="6"/>
  <c r="P257" i="6"/>
  <c r="O257" i="6"/>
  <c r="N257" i="6"/>
  <c r="M257" i="6"/>
  <c r="L257" i="6"/>
  <c r="K257" i="6"/>
  <c r="J257" i="6"/>
  <c r="I257" i="6"/>
  <c r="W257" i="6" s="1"/>
  <c r="H257" i="6"/>
  <c r="G257" i="6"/>
  <c r="F257" i="6"/>
  <c r="E257" i="6"/>
  <c r="D257" i="6"/>
  <c r="B257" i="6"/>
  <c r="T256" i="6"/>
  <c r="T36" i="9" s="1"/>
  <c r="S256" i="6"/>
  <c r="R256" i="6"/>
  <c r="Q256" i="6"/>
  <c r="P256" i="6"/>
  <c r="O256" i="6"/>
  <c r="N256" i="6"/>
  <c r="M256" i="6"/>
  <c r="L256" i="6"/>
  <c r="K256" i="6"/>
  <c r="J256" i="6"/>
  <c r="I256" i="6"/>
  <c r="H256" i="6"/>
  <c r="G256" i="6"/>
  <c r="F256" i="6"/>
  <c r="E256" i="6"/>
  <c r="D256" i="6"/>
  <c r="B256" i="6"/>
  <c r="T255" i="6"/>
  <c r="T35" i="9" s="1"/>
  <c r="S255" i="6"/>
  <c r="R255" i="6"/>
  <c r="Q255" i="6"/>
  <c r="P255" i="6"/>
  <c r="O255" i="6"/>
  <c r="N255" i="6"/>
  <c r="M255" i="6"/>
  <c r="L255" i="6"/>
  <c r="K255" i="6"/>
  <c r="J255" i="6"/>
  <c r="I255" i="6"/>
  <c r="H255" i="6"/>
  <c r="G255" i="6"/>
  <c r="F255" i="6"/>
  <c r="E255" i="6"/>
  <c r="D255" i="6"/>
  <c r="B255" i="6"/>
  <c r="T254" i="6"/>
  <c r="T34" i="9" s="1"/>
  <c r="S254" i="6"/>
  <c r="R254" i="6"/>
  <c r="Q254" i="6"/>
  <c r="P254" i="6"/>
  <c r="O254" i="6"/>
  <c r="N254" i="6"/>
  <c r="M254" i="6"/>
  <c r="L254" i="6"/>
  <c r="K254" i="6"/>
  <c r="J254" i="6"/>
  <c r="I254" i="6"/>
  <c r="H254" i="6"/>
  <c r="G254" i="6"/>
  <c r="F254" i="6"/>
  <c r="E254" i="6"/>
  <c r="D254" i="6"/>
  <c r="B254" i="6"/>
  <c r="T253" i="6"/>
  <c r="T33" i="9" s="1"/>
  <c r="S253" i="6"/>
  <c r="R253" i="6"/>
  <c r="Q253" i="6"/>
  <c r="P253" i="6"/>
  <c r="O253" i="6"/>
  <c r="N253" i="6"/>
  <c r="M253" i="6"/>
  <c r="L253" i="6"/>
  <c r="K253" i="6"/>
  <c r="J253" i="6"/>
  <c r="I253" i="6"/>
  <c r="H253" i="6"/>
  <c r="G253" i="6"/>
  <c r="F253" i="6"/>
  <c r="E253" i="6"/>
  <c r="D253" i="6"/>
  <c r="B253" i="6"/>
  <c r="T252" i="6"/>
  <c r="T32" i="9" s="1"/>
  <c r="S252" i="6"/>
  <c r="R252" i="6"/>
  <c r="Q252" i="6"/>
  <c r="P252" i="6"/>
  <c r="O252" i="6"/>
  <c r="N252" i="6"/>
  <c r="M252" i="6"/>
  <c r="L252" i="6"/>
  <c r="K252" i="6"/>
  <c r="J252" i="6"/>
  <c r="I252" i="6"/>
  <c r="H252" i="6"/>
  <c r="G252" i="6"/>
  <c r="F252" i="6"/>
  <c r="E252" i="6"/>
  <c r="D252" i="6"/>
  <c r="B252" i="6"/>
  <c r="T251" i="6"/>
  <c r="T31" i="9" s="1"/>
  <c r="S251" i="6"/>
  <c r="R251" i="6"/>
  <c r="Q251" i="6"/>
  <c r="P251" i="6"/>
  <c r="O251" i="6"/>
  <c r="N251" i="6"/>
  <c r="M251" i="6"/>
  <c r="L251" i="6"/>
  <c r="K251" i="6"/>
  <c r="J251" i="6"/>
  <c r="I251" i="6"/>
  <c r="H251" i="6"/>
  <c r="G251" i="6"/>
  <c r="F251" i="6"/>
  <c r="E251" i="6"/>
  <c r="D251" i="6"/>
  <c r="B251" i="6"/>
  <c r="T250" i="6"/>
  <c r="T30" i="9" s="1"/>
  <c r="S250" i="6"/>
  <c r="R250" i="6"/>
  <c r="Q250" i="6"/>
  <c r="P250" i="6"/>
  <c r="O250" i="6"/>
  <c r="N250" i="6"/>
  <c r="M250" i="6"/>
  <c r="L250" i="6"/>
  <c r="K250" i="6"/>
  <c r="J250" i="6"/>
  <c r="I250" i="6"/>
  <c r="H250" i="6"/>
  <c r="G250" i="6"/>
  <c r="F250" i="6"/>
  <c r="E250" i="6"/>
  <c r="D250" i="6"/>
  <c r="B250" i="6"/>
  <c r="T249" i="6"/>
  <c r="T29" i="9" s="1"/>
  <c r="S249" i="6"/>
  <c r="R249" i="6"/>
  <c r="Q249" i="6"/>
  <c r="P249" i="6"/>
  <c r="O249" i="6"/>
  <c r="N249" i="6"/>
  <c r="M249" i="6"/>
  <c r="L249" i="6"/>
  <c r="K249" i="6"/>
  <c r="J249" i="6"/>
  <c r="I249" i="6"/>
  <c r="H249" i="6"/>
  <c r="G249" i="6"/>
  <c r="F249" i="6"/>
  <c r="E249" i="6"/>
  <c r="D249" i="6"/>
  <c r="B249" i="6"/>
  <c r="T248" i="6"/>
  <c r="T28" i="9" s="1"/>
  <c r="S248" i="6"/>
  <c r="R248" i="6"/>
  <c r="Q248" i="6"/>
  <c r="P248" i="6"/>
  <c r="O248" i="6"/>
  <c r="N248" i="6"/>
  <c r="M248" i="6"/>
  <c r="L248" i="6"/>
  <c r="K248" i="6"/>
  <c r="J248" i="6"/>
  <c r="I248" i="6"/>
  <c r="H248" i="6"/>
  <c r="G248" i="6"/>
  <c r="F248" i="6"/>
  <c r="E248" i="6"/>
  <c r="D248" i="6"/>
  <c r="B248" i="6"/>
  <c r="T247" i="6"/>
  <c r="T27" i="9" s="1"/>
  <c r="S247" i="6"/>
  <c r="R247" i="6"/>
  <c r="Q247" i="6"/>
  <c r="P247" i="6"/>
  <c r="O247" i="6"/>
  <c r="N247" i="6"/>
  <c r="M247" i="6"/>
  <c r="L247" i="6"/>
  <c r="K247" i="6"/>
  <c r="J247" i="6"/>
  <c r="I247" i="6"/>
  <c r="H247" i="6"/>
  <c r="G247" i="6"/>
  <c r="F247" i="6"/>
  <c r="E247" i="6"/>
  <c r="D247" i="6"/>
  <c r="B247" i="6"/>
  <c r="T246" i="6"/>
  <c r="T26" i="9" s="1"/>
  <c r="S246" i="6"/>
  <c r="R246" i="6"/>
  <c r="Q246" i="6"/>
  <c r="P246" i="6"/>
  <c r="O246" i="6"/>
  <c r="N246" i="6"/>
  <c r="M246" i="6"/>
  <c r="L246" i="6"/>
  <c r="K246" i="6"/>
  <c r="J246" i="6"/>
  <c r="I246" i="6"/>
  <c r="H246" i="6"/>
  <c r="G246" i="6"/>
  <c r="F246" i="6"/>
  <c r="E246" i="6"/>
  <c r="D246" i="6"/>
  <c r="B246" i="6"/>
  <c r="T245" i="6"/>
  <c r="T25" i="9" s="1"/>
  <c r="S245" i="6"/>
  <c r="R245" i="6"/>
  <c r="Q245" i="6"/>
  <c r="P245" i="6"/>
  <c r="O245" i="6"/>
  <c r="N245" i="6"/>
  <c r="M245" i="6"/>
  <c r="L245" i="6"/>
  <c r="K245" i="6"/>
  <c r="J245" i="6"/>
  <c r="I245" i="6"/>
  <c r="H245" i="6"/>
  <c r="G245" i="6"/>
  <c r="F245" i="6"/>
  <c r="E245" i="6"/>
  <c r="D245" i="6"/>
  <c r="B245" i="6"/>
  <c r="T244" i="6"/>
  <c r="T24" i="9" s="1"/>
  <c r="S244" i="6"/>
  <c r="R244" i="6"/>
  <c r="Q244" i="6"/>
  <c r="P244" i="6"/>
  <c r="O244" i="6"/>
  <c r="N244" i="6"/>
  <c r="M244" i="6"/>
  <c r="L244" i="6"/>
  <c r="K244" i="6"/>
  <c r="J244" i="6"/>
  <c r="I244" i="6"/>
  <c r="H244" i="6"/>
  <c r="G244" i="6"/>
  <c r="F244" i="6"/>
  <c r="E244" i="6"/>
  <c r="D244" i="6"/>
  <c r="B244" i="6"/>
  <c r="T243" i="6"/>
  <c r="T23" i="9" s="1"/>
  <c r="S243" i="6"/>
  <c r="R243" i="6"/>
  <c r="Q243" i="6"/>
  <c r="P243" i="6"/>
  <c r="O243" i="6"/>
  <c r="N243" i="6"/>
  <c r="M243" i="6"/>
  <c r="L243" i="6"/>
  <c r="K243" i="6"/>
  <c r="J243" i="6"/>
  <c r="I243" i="6"/>
  <c r="H243" i="6"/>
  <c r="G243" i="6"/>
  <c r="F243" i="6"/>
  <c r="E243" i="6"/>
  <c r="D243" i="6"/>
  <c r="B243" i="6"/>
  <c r="T242" i="6"/>
  <c r="T22" i="9" s="1"/>
  <c r="S242" i="6"/>
  <c r="R242" i="6"/>
  <c r="Q242" i="6"/>
  <c r="P242" i="6"/>
  <c r="O242" i="6"/>
  <c r="N242" i="6"/>
  <c r="M242" i="6"/>
  <c r="L242" i="6"/>
  <c r="K242" i="6"/>
  <c r="J242" i="6"/>
  <c r="I242" i="6"/>
  <c r="H242" i="6"/>
  <c r="G242" i="6"/>
  <c r="F242" i="6"/>
  <c r="E242" i="6"/>
  <c r="D242" i="6"/>
  <c r="B242" i="6"/>
  <c r="T241" i="6"/>
  <c r="T21" i="9" s="1"/>
  <c r="S241" i="6"/>
  <c r="R241" i="6"/>
  <c r="Q241" i="6"/>
  <c r="P241" i="6"/>
  <c r="O241" i="6"/>
  <c r="N241" i="6"/>
  <c r="M241" i="6"/>
  <c r="L241" i="6"/>
  <c r="K241" i="6"/>
  <c r="J241" i="6"/>
  <c r="I241" i="6"/>
  <c r="H241" i="6"/>
  <c r="G241" i="6"/>
  <c r="F241" i="6"/>
  <c r="E241" i="6"/>
  <c r="D241" i="6"/>
  <c r="B241" i="6"/>
  <c r="T240" i="6"/>
  <c r="T20" i="9" s="1"/>
  <c r="S240" i="6"/>
  <c r="R240" i="6"/>
  <c r="Q240" i="6"/>
  <c r="P240" i="6"/>
  <c r="O240" i="6"/>
  <c r="N240" i="6"/>
  <c r="M240" i="6"/>
  <c r="L240" i="6"/>
  <c r="K240" i="6"/>
  <c r="J240" i="6"/>
  <c r="I240" i="6"/>
  <c r="H240" i="6"/>
  <c r="G240" i="6"/>
  <c r="F240" i="6"/>
  <c r="E240" i="6"/>
  <c r="D240" i="6"/>
  <c r="B240" i="6"/>
  <c r="T239" i="6"/>
  <c r="T19" i="9" s="1"/>
  <c r="S239" i="6"/>
  <c r="R239" i="6"/>
  <c r="Q239" i="6"/>
  <c r="P239" i="6"/>
  <c r="O239" i="6"/>
  <c r="N239" i="6"/>
  <c r="M239" i="6"/>
  <c r="L239" i="6"/>
  <c r="K239" i="6"/>
  <c r="J239" i="6"/>
  <c r="I239" i="6"/>
  <c r="H239" i="6"/>
  <c r="G239" i="6"/>
  <c r="F239" i="6"/>
  <c r="E239" i="6"/>
  <c r="D239" i="6"/>
  <c r="B239" i="6"/>
  <c r="T238" i="6"/>
  <c r="T18" i="9" s="1"/>
  <c r="S238" i="6"/>
  <c r="R238" i="6"/>
  <c r="Q238" i="6"/>
  <c r="P238" i="6"/>
  <c r="O238" i="6"/>
  <c r="N238" i="6"/>
  <c r="M238" i="6"/>
  <c r="L238" i="6"/>
  <c r="K238" i="6"/>
  <c r="J238" i="6"/>
  <c r="I238" i="6"/>
  <c r="H238" i="6"/>
  <c r="G238" i="6"/>
  <c r="F238" i="6"/>
  <c r="E238" i="6"/>
  <c r="D238" i="6"/>
  <c r="B238" i="6"/>
  <c r="T237" i="6"/>
  <c r="T17" i="9" s="1"/>
  <c r="S237" i="6"/>
  <c r="R237" i="6"/>
  <c r="Q237" i="6"/>
  <c r="P237" i="6"/>
  <c r="O237" i="6"/>
  <c r="N237" i="6"/>
  <c r="M237" i="6"/>
  <c r="L237" i="6"/>
  <c r="K237" i="6"/>
  <c r="J237" i="6"/>
  <c r="I237" i="6"/>
  <c r="H237" i="6"/>
  <c r="G237" i="6"/>
  <c r="F237" i="6"/>
  <c r="E237" i="6"/>
  <c r="D237" i="6"/>
  <c r="B237" i="6"/>
  <c r="T236" i="6"/>
  <c r="T16" i="9" s="1"/>
  <c r="S236" i="6"/>
  <c r="R236" i="6"/>
  <c r="Q236" i="6"/>
  <c r="P236" i="6"/>
  <c r="O236" i="6"/>
  <c r="N236" i="6"/>
  <c r="M236" i="6"/>
  <c r="L236" i="6"/>
  <c r="K236" i="6"/>
  <c r="J236" i="6"/>
  <c r="I236" i="6"/>
  <c r="H236" i="6"/>
  <c r="G236" i="6"/>
  <c r="F236" i="6"/>
  <c r="E236" i="6"/>
  <c r="D236" i="6"/>
  <c r="B236" i="6"/>
  <c r="T235" i="6"/>
  <c r="T15" i="9" s="1"/>
  <c r="S235" i="6"/>
  <c r="R235" i="6"/>
  <c r="Q235" i="6"/>
  <c r="P235" i="6"/>
  <c r="O235" i="6"/>
  <c r="N235" i="6"/>
  <c r="M235" i="6"/>
  <c r="L235" i="6"/>
  <c r="K235" i="6"/>
  <c r="J235" i="6"/>
  <c r="I235" i="6"/>
  <c r="H235" i="6"/>
  <c r="G235" i="6"/>
  <c r="F235" i="6"/>
  <c r="E235" i="6"/>
  <c r="D235" i="6"/>
  <c r="B235" i="6"/>
  <c r="T234" i="6"/>
  <c r="T14" i="9" s="1"/>
  <c r="S234" i="6"/>
  <c r="R234" i="6"/>
  <c r="Q234" i="6"/>
  <c r="P234" i="6"/>
  <c r="O234" i="6"/>
  <c r="N234" i="6"/>
  <c r="M234" i="6"/>
  <c r="L234" i="6"/>
  <c r="K234" i="6"/>
  <c r="J234" i="6"/>
  <c r="I234" i="6"/>
  <c r="H234" i="6"/>
  <c r="G234" i="6"/>
  <c r="F234" i="6"/>
  <c r="E234" i="6"/>
  <c r="D234" i="6"/>
  <c r="B234" i="6"/>
  <c r="T233" i="6"/>
  <c r="T13" i="9" s="1"/>
  <c r="S233" i="6"/>
  <c r="R233" i="6"/>
  <c r="Q233" i="6"/>
  <c r="P233" i="6"/>
  <c r="O233" i="6"/>
  <c r="N233" i="6"/>
  <c r="M233" i="6"/>
  <c r="L233" i="6"/>
  <c r="K233" i="6"/>
  <c r="J233" i="6"/>
  <c r="I233" i="6"/>
  <c r="H233" i="6"/>
  <c r="G233" i="6"/>
  <c r="F233" i="6"/>
  <c r="E233" i="6"/>
  <c r="D233" i="6"/>
  <c r="B233" i="6"/>
  <c r="T232" i="6"/>
  <c r="T12" i="9" s="1"/>
  <c r="S232" i="6"/>
  <c r="R232" i="6"/>
  <c r="Q232" i="6"/>
  <c r="P232" i="6"/>
  <c r="O232" i="6"/>
  <c r="N232" i="6"/>
  <c r="M232" i="6"/>
  <c r="L232" i="6"/>
  <c r="K232" i="6"/>
  <c r="J232" i="6"/>
  <c r="I232" i="6"/>
  <c r="H232" i="6"/>
  <c r="G232" i="6"/>
  <c r="F232" i="6"/>
  <c r="E232" i="6"/>
  <c r="D232" i="6"/>
  <c r="B232" i="6"/>
  <c r="T231" i="6"/>
  <c r="T11" i="9" s="1"/>
  <c r="S231" i="6"/>
  <c r="R231" i="6"/>
  <c r="Q231" i="6"/>
  <c r="P231" i="6"/>
  <c r="O231" i="6"/>
  <c r="N231" i="6"/>
  <c r="M231" i="6"/>
  <c r="L231" i="6"/>
  <c r="K231" i="6"/>
  <c r="J231" i="6"/>
  <c r="I231" i="6"/>
  <c r="H231" i="6"/>
  <c r="G231" i="6"/>
  <c r="F231" i="6"/>
  <c r="E231" i="6"/>
  <c r="D231" i="6"/>
  <c r="B231" i="6"/>
  <c r="T230" i="6"/>
  <c r="T10" i="9" s="1"/>
  <c r="S230" i="6"/>
  <c r="R230" i="6"/>
  <c r="Q230" i="6"/>
  <c r="P230" i="6"/>
  <c r="O230" i="6"/>
  <c r="N230" i="6"/>
  <c r="M230" i="6"/>
  <c r="L230" i="6"/>
  <c r="K230" i="6"/>
  <c r="J230" i="6"/>
  <c r="I230" i="6"/>
  <c r="H230" i="6"/>
  <c r="G230" i="6"/>
  <c r="F230" i="6"/>
  <c r="E230" i="6"/>
  <c r="D230" i="6"/>
  <c r="B230" i="6"/>
  <c r="T229" i="6"/>
  <c r="T9" i="9" s="1"/>
  <c r="S229" i="6"/>
  <c r="R229" i="6"/>
  <c r="Q229" i="6"/>
  <c r="P229" i="6"/>
  <c r="O229" i="6"/>
  <c r="N229" i="6"/>
  <c r="M229" i="6"/>
  <c r="L229" i="6"/>
  <c r="K229" i="6"/>
  <c r="J229" i="6"/>
  <c r="I229" i="6"/>
  <c r="H229" i="6"/>
  <c r="G229" i="6"/>
  <c r="F229" i="6"/>
  <c r="E229" i="6"/>
  <c r="D229" i="6"/>
  <c r="B229" i="6"/>
  <c r="T228" i="6"/>
  <c r="T8" i="9" s="1"/>
  <c r="S228" i="6"/>
  <c r="R228" i="6"/>
  <c r="Q228" i="6"/>
  <c r="P228" i="6"/>
  <c r="O228" i="6"/>
  <c r="N228" i="6"/>
  <c r="M228" i="6"/>
  <c r="L228" i="6"/>
  <c r="K228" i="6"/>
  <c r="J228" i="6"/>
  <c r="I228" i="6"/>
  <c r="H228" i="6"/>
  <c r="G228" i="6"/>
  <c r="F228" i="6"/>
  <c r="E228" i="6"/>
  <c r="D228" i="6"/>
  <c r="B228" i="6"/>
  <c r="T227" i="6"/>
  <c r="T7" i="9" s="1"/>
  <c r="S227" i="6"/>
  <c r="R227" i="6"/>
  <c r="Q227" i="6"/>
  <c r="P227" i="6"/>
  <c r="O227" i="6"/>
  <c r="N227" i="6"/>
  <c r="M227" i="6"/>
  <c r="L227" i="6"/>
  <c r="K227" i="6"/>
  <c r="J227" i="6"/>
  <c r="I227" i="6"/>
  <c r="H227" i="6"/>
  <c r="G227" i="6"/>
  <c r="F227" i="6"/>
  <c r="E227" i="6"/>
  <c r="D227" i="6"/>
  <c r="B227" i="6"/>
  <c r="T226" i="6"/>
  <c r="T6" i="9" s="1"/>
  <c r="S226" i="6"/>
  <c r="R226" i="6"/>
  <c r="Q226" i="6"/>
  <c r="P226" i="6"/>
  <c r="O226" i="6"/>
  <c r="N226" i="6"/>
  <c r="M226" i="6"/>
  <c r="L226" i="6"/>
  <c r="K226" i="6"/>
  <c r="J226" i="6"/>
  <c r="I226" i="6"/>
  <c r="H226" i="6"/>
  <c r="G226" i="6"/>
  <c r="F226" i="6"/>
  <c r="E226" i="6"/>
  <c r="D226" i="6"/>
  <c r="B226" i="6"/>
  <c r="T225" i="6"/>
  <c r="T5" i="9" s="1"/>
  <c r="S225" i="6"/>
  <c r="R225" i="6"/>
  <c r="Q225" i="6"/>
  <c r="P225" i="6"/>
  <c r="O225" i="6"/>
  <c r="N225" i="6"/>
  <c r="M225" i="6"/>
  <c r="L225" i="6"/>
  <c r="K225" i="6"/>
  <c r="J225" i="6"/>
  <c r="I225" i="6"/>
  <c r="H225" i="6"/>
  <c r="G225" i="6"/>
  <c r="F225" i="6"/>
  <c r="E225" i="6"/>
  <c r="D225" i="6"/>
  <c r="B225" i="6"/>
  <c r="T224" i="6"/>
  <c r="T4" i="9" s="1"/>
  <c r="S224" i="6"/>
  <c r="R224" i="6"/>
  <c r="Q224" i="6"/>
  <c r="P224" i="6"/>
  <c r="O224" i="6"/>
  <c r="N224" i="6"/>
  <c r="M224" i="6"/>
  <c r="L224" i="6"/>
  <c r="K224" i="6"/>
  <c r="J224" i="6"/>
  <c r="I224" i="6"/>
  <c r="H224" i="6"/>
  <c r="G224" i="6"/>
  <c r="F224" i="6"/>
  <c r="E224" i="6"/>
  <c r="D224" i="6"/>
  <c r="B224" i="6"/>
  <c r="T223" i="6"/>
  <c r="T3" i="9" s="1"/>
  <c r="S223" i="6"/>
  <c r="R223" i="6"/>
  <c r="Q223" i="6"/>
  <c r="P223" i="6"/>
  <c r="O223" i="6"/>
  <c r="N223" i="6"/>
  <c r="M223" i="6"/>
  <c r="L223" i="6"/>
  <c r="K223" i="6"/>
  <c r="J223" i="6"/>
  <c r="I223" i="6"/>
  <c r="H223" i="6"/>
  <c r="G223" i="6"/>
  <c r="F223" i="6"/>
  <c r="E223" i="6"/>
  <c r="D223" i="6"/>
  <c r="B223" i="6"/>
  <c r="T222" i="6"/>
  <c r="S222" i="6"/>
  <c r="R222" i="6"/>
  <c r="Q222" i="6"/>
  <c r="P222" i="6"/>
  <c r="O222" i="6"/>
  <c r="N222" i="6"/>
  <c r="M222" i="6"/>
  <c r="L222" i="6"/>
  <c r="K222" i="6"/>
  <c r="J222" i="6"/>
  <c r="I222" i="6"/>
  <c r="H222" i="6"/>
  <c r="G222" i="6"/>
  <c r="F222" i="6"/>
  <c r="E222" i="6"/>
  <c r="D222" i="6"/>
  <c r="B222" i="6"/>
  <c r="T221" i="6"/>
  <c r="S221" i="6"/>
  <c r="R221" i="6"/>
  <c r="Q221" i="6"/>
  <c r="P221" i="6"/>
  <c r="O221" i="6"/>
  <c r="N221" i="6"/>
  <c r="M221" i="6"/>
  <c r="L221" i="6"/>
  <c r="K221" i="6"/>
  <c r="J221" i="6"/>
  <c r="I221" i="6"/>
  <c r="H221" i="6"/>
  <c r="G221" i="6"/>
  <c r="F221" i="6"/>
  <c r="E221" i="6"/>
  <c r="D221" i="6"/>
  <c r="B221" i="6"/>
  <c r="T220" i="6"/>
  <c r="S220" i="6"/>
  <c r="R220" i="6"/>
  <c r="Q220" i="6"/>
  <c r="P220" i="6"/>
  <c r="O220" i="6"/>
  <c r="N220" i="6"/>
  <c r="M220" i="6"/>
  <c r="L220" i="6"/>
  <c r="K220" i="6"/>
  <c r="J220" i="6"/>
  <c r="I220" i="6"/>
  <c r="H220" i="6"/>
  <c r="G220" i="6"/>
  <c r="F220" i="6"/>
  <c r="E220" i="6"/>
  <c r="D220" i="6"/>
  <c r="B220" i="6"/>
  <c r="T219" i="6"/>
  <c r="S219" i="6"/>
  <c r="R219" i="6"/>
  <c r="Q219" i="6"/>
  <c r="P219" i="6"/>
  <c r="O219" i="6"/>
  <c r="N219" i="6"/>
  <c r="M219" i="6"/>
  <c r="L219" i="6"/>
  <c r="K219" i="6"/>
  <c r="J219" i="6"/>
  <c r="I219" i="6"/>
  <c r="H219" i="6"/>
  <c r="G219" i="6"/>
  <c r="F219" i="6"/>
  <c r="E219" i="6"/>
  <c r="D219" i="6"/>
  <c r="B219" i="6"/>
  <c r="T218" i="6"/>
  <c r="S218" i="6"/>
  <c r="R218" i="6"/>
  <c r="Q218" i="6"/>
  <c r="P218" i="6"/>
  <c r="O218" i="6"/>
  <c r="N218" i="6"/>
  <c r="M218" i="6"/>
  <c r="L218" i="6"/>
  <c r="K218" i="6"/>
  <c r="J218" i="6"/>
  <c r="I218" i="6"/>
  <c r="H218" i="6"/>
  <c r="G218" i="6"/>
  <c r="F218" i="6"/>
  <c r="E218" i="6"/>
  <c r="D218" i="6"/>
  <c r="B218" i="6"/>
  <c r="T217" i="6"/>
  <c r="S217" i="6"/>
  <c r="R217" i="6"/>
  <c r="Q217" i="6"/>
  <c r="P217" i="6"/>
  <c r="O217" i="6"/>
  <c r="N217" i="6"/>
  <c r="M217" i="6"/>
  <c r="L217" i="6"/>
  <c r="K217" i="6"/>
  <c r="J217" i="6"/>
  <c r="I217" i="6"/>
  <c r="H217" i="6"/>
  <c r="G217" i="6"/>
  <c r="F217" i="6"/>
  <c r="E217" i="6"/>
  <c r="D217" i="6"/>
  <c r="B217" i="6"/>
  <c r="T216" i="6"/>
  <c r="S216" i="6"/>
  <c r="R216" i="6"/>
  <c r="Q216" i="6"/>
  <c r="P216" i="6"/>
  <c r="O216" i="6"/>
  <c r="N216" i="6"/>
  <c r="M216" i="6"/>
  <c r="L216" i="6"/>
  <c r="K216" i="6"/>
  <c r="J216" i="6"/>
  <c r="I216" i="6"/>
  <c r="H216" i="6"/>
  <c r="G216" i="6"/>
  <c r="F216" i="6"/>
  <c r="E216" i="6"/>
  <c r="D216" i="6"/>
  <c r="B216" i="6"/>
  <c r="T215" i="6"/>
  <c r="S215" i="6"/>
  <c r="R215" i="6"/>
  <c r="Q215" i="6"/>
  <c r="P215" i="6"/>
  <c r="O215" i="6"/>
  <c r="N215" i="6"/>
  <c r="M215" i="6"/>
  <c r="L215" i="6"/>
  <c r="K215" i="6"/>
  <c r="J215" i="6"/>
  <c r="I215" i="6"/>
  <c r="H215" i="6"/>
  <c r="G215" i="6"/>
  <c r="F215" i="6"/>
  <c r="E215" i="6"/>
  <c r="D215" i="6"/>
  <c r="B215" i="6"/>
  <c r="T214" i="6"/>
  <c r="S214" i="6"/>
  <c r="R214" i="6"/>
  <c r="Q214" i="6"/>
  <c r="P214" i="6"/>
  <c r="O214" i="6"/>
  <c r="N214" i="6"/>
  <c r="M214" i="6"/>
  <c r="L214" i="6"/>
  <c r="K214" i="6"/>
  <c r="J214" i="6"/>
  <c r="I214" i="6"/>
  <c r="H214" i="6"/>
  <c r="G214" i="6"/>
  <c r="F214" i="6"/>
  <c r="E214" i="6"/>
  <c r="D214" i="6"/>
  <c r="B214" i="6"/>
  <c r="T213" i="6"/>
  <c r="S213" i="6"/>
  <c r="R213" i="6"/>
  <c r="Q213" i="6"/>
  <c r="P213" i="6"/>
  <c r="O213" i="6"/>
  <c r="N213" i="6"/>
  <c r="M213" i="6"/>
  <c r="L213" i="6"/>
  <c r="K213" i="6"/>
  <c r="J213" i="6"/>
  <c r="I213" i="6"/>
  <c r="H213" i="6"/>
  <c r="G213" i="6"/>
  <c r="F213" i="6"/>
  <c r="E213" i="6"/>
  <c r="D213" i="6"/>
  <c r="B213" i="6"/>
  <c r="T212" i="6"/>
  <c r="S212" i="6"/>
  <c r="R212" i="6"/>
  <c r="Q212" i="6"/>
  <c r="P212" i="6"/>
  <c r="O212" i="6"/>
  <c r="N212" i="6"/>
  <c r="M212" i="6"/>
  <c r="L212" i="6"/>
  <c r="K212" i="6"/>
  <c r="J212" i="6"/>
  <c r="I212" i="6"/>
  <c r="H212" i="6"/>
  <c r="G212" i="6"/>
  <c r="F212" i="6"/>
  <c r="E212" i="6"/>
  <c r="D212" i="6"/>
  <c r="B212" i="6"/>
  <c r="T211" i="6"/>
  <c r="S211" i="6"/>
  <c r="R211" i="6"/>
  <c r="Q211" i="6"/>
  <c r="P211" i="6"/>
  <c r="O211" i="6"/>
  <c r="N211" i="6"/>
  <c r="M211" i="6"/>
  <c r="L211" i="6"/>
  <c r="K211" i="6"/>
  <c r="J211" i="6"/>
  <c r="I211" i="6"/>
  <c r="H211" i="6"/>
  <c r="G211" i="6"/>
  <c r="F211" i="6"/>
  <c r="E211" i="6"/>
  <c r="D211" i="6"/>
  <c r="B211" i="6"/>
  <c r="T210" i="6"/>
  <c r="S210" i="6"/>
  <c r="R210" i="6"/>
  <c r="Q210" i="6"/>
  <c r="P210" i="6"/>
  <c r="O210" i="6"/>
  <c r="N210" i="6"/>
  <c r="M210" i="6"/>
  <c r="L210" i="6"/>
  <c r="K210" i="6"/>
  <c r="J210" i="6"/>
  <c r="I210" i="6"/>
  <c r="H210" i="6"/>
  <c r="G210" i="6"/>
  <c r="F210" i="6"/>
  <c r="E210" i="6"/>
  <c r="D210" i="6"/>
  <c r="B210" i="6"/>
  <c r="T209" i="6"/>
  <c r="S209" i="6"/>
  <c r="R209" i="6"/>
  <c r="Q209" i="6"/>
  <c r="P209" i="6"/>
  <c r="O209" i="6"/>
  <c r="N209" i="6"/>
  <c r="M209" i="6"/>
  <c r="L209" i="6"/>
  <c r="K209" i="6"/>
  <c r="J209" i="6"/>
  <c r="I209" i="6"/>
  <c r="H209" i="6"/>
  <c r="G209" i="6"/>
  <c r="F209" i="6"/>
  <c r="E209" i="6"/>
  <c r="D209" i="6"/>
  <c r="B209" i="6"/>
  <c r="T208" i="6"/>
  <c r="S208" i="6"/>
  <c r="R208" i="6"/>
  <c r="Q208" i="6"/>
  <c r="P208" i="6"/>
  <c r="O208" i="6"/>
  <c r="N208" i="6"/>
  <c r="M208" i="6"/>
  <c r="L208" i="6"/>
  <c r="K208" i="6"/>
  <c r="J208" i="6"/>
  <c r="I208" i="6"/>
  <c r="H208" i="6"/>
  <c r="G208" i="6"/>
  <c r="F208" i="6"/>
  <c r="E208" i="6"/>
  <c r="D208" i="6"/>
  <c r="B208" i="6"/>
  <c r="T207" i="6"/>
  <c r="S207" i="6"/>
  <c r="R207" i="6"/>
  <c r="Q207" i="6"/>
  <c r="P207" i="6"/>
  <c r="O207" i="6"/>
  <c r="N207" i="6"/>
  <c r="M207" i="6"/>
  <c r="L207" i="6"/>
  <c r="K207" i="6"/>
  <c r="J207" i="6"/>
  <c r="I207" i="6"/>
  <c r="H207" i="6"/>
  <c r="G207" i="6"/>
  <c r="F207" i="6"/>
  <c r="E207" i="6"/>
  <c r="D207" i="6"/>
  <c r="B207" i="6"/>
  <c r="T206" i="6"/>
  <c r="S206" i="6"/>
  <c r="R206" i="6"/>
  <c r="Q206" i="6"/>
  <c r="P206" i="6"/>
  <c r="O206" i="6"/>
  <c r="N206" i="6"/>
  <c r="M206" i="6"/>
  <c r="L206" i="6"/>
  <c r="K206" i="6"/>
  <c r="J206" i="6"/>
  <c r="I206" i="6"/>
  <c r="H206" i="6"/>
  <c r="G206" i="6"/>
  <c r="F206" i="6"/>
  <c r="E206" i="6"/>
  <c r="D206" i="6"/>
  <c r="B206" i="6"/>
  <c r="T205" i="6"/>
  <c r="S205" i="6"/>
  <c r="R205" i="6"/>
  <c r="Q205" i="6"/>
  <c r="P205" i="6"/>
  <c r="O205" i="6"/>
  <c r="N205" i="6"/>
  <c r="M205" i="6"/>
  <c r="L205" i="6"/>
  <c r="K205" i="6"/>
  <c r="J205" i="6"/>
  <c r="I205" i="6"/>
  <c r="H205" i="6"/>
  <c r="G205" i="6"/>
  <c r="F205" i="6"/>
  <c r="E205" i="6"/>
  <c r="D205" i="6"/>
  <c r="B205" i="6"/>
  <c r="T204" i="6"/>
  <c r="S204" i="6"/>
  <c r="R204" i="6"/>
  <c r="Q204" i="6"/>
  <c r="P204" i="6"/>
  <c r="O204" i="6"/>
  <c r="N204" i="6"/>
  <c r="M204" i="6"/>
  <c r="L204" i="6"/>
  <c r="K204" i="6"/>
  <c r="J204" i="6"/>
  <c r="I204" i="6"/>
  <c r="H204" i="6"/>
  <c r="G204" i="6"/>
  <c r="F204" i="6"/>
  <c r="E204" i="6"/>
  <c r="D204" i="6"/>
  <c r="B204" i="6"/>
  <c r="T203" i="6"/>
  <c r="S203" i="6"/>
  <c r="R203" i="6"/>
  <c r="Q203" i="6"/>
  <c r="P203" i="6"/>
  <c r="O203" i="6"/>
  <c r="N203" i="6"/>
  <c r="M203" i="6"/>
  <c r="L203" i="6"/>
  <c r="K203" i="6"/>
  <c r="J203" i="6"/>
  <c r="I203" i="6"/>
  <c r="H203" i="6"/>
  <c r="G203" i="6"/>
  <c r="F203" i="6"/>
  <c r="E203" i="6"/>
  <c r="D203" i="6"/>
  <c r="B203" i="6"/>
  <c r="T202" i="6"/>
  <c r="S202" i="6"/>
  <c r="R202" i="6"/>
  <c r="Q202" i="6"/>
  <c r="P202" i="6"/>
  <c r="O202" i="6"/>
  <c r="N202" i="6"/>
  <c r="M202" i="6"/>
  <c r="L202" i="6"/>
  <c r="K202" i="6"/>
  <c r="J202" i="6"/>
  <c r="I202" i="6"/>
  <c r="H202" i="6"/>
  <c r="G202" i="6"/>
  <c r="F202" i="6"/>
  <c r="E202" i="6"/>
  <c r="D202" i="6"/>
  <c r="B202" i="6"/>
  <c r="T201" i="6"/>
  <c r="S201" i="6"/>
  <c r="R201" i="6"/>
  <c r="Q201" i="6"/>
  <c r="P201" i="6"/>
  <c r="O201" i="6"/>
  <c r="N201" i="6"/>
  <c r="M201" i="6"/>
  <c r="L201" i="6"/>
  <c r="K201" i="6"/>
  <c r="J201" i="6"/>
  <c r="I201" i="6"/>
  <c r="H201" i="6"/>
  <c r="G201" i="6"/>
  <c r="F201" i="6"/>
  <c r="E201" i="6"/>
  <c r="D201" i="6"/>
  <c r="B201" i="6"/>
  <c r="T200" i="6"/>
  <c r="S200" i="6"/>
  <c r="R200" i="6"/>
  <c r="Q200" i="6"/>
  <c r="P200" i="6"/>
  <c r="O200" i="6"/>
  <c r="N200" i="6"/>
  <c r="M200" i="6"/>
  <c r="L200" i="6"/>
  <c r="K200" i="6"/>
  <c r="J200" i="6"/>
  <c r="I200" i="6"/>
  <c r="H200" i="6"/>
  <c r="G200" i="6"/>
  <c r="F200" i="6"/>
  <c r="E200" i="6"/>
  <c r="D200" i="6"/>
  <c r="B200" i="6"/>
  <c r="T199" i="6"/>
  <c r="S199" i="6"/>
  <c r="R199" i="6"/>
  <c r="Q199" i="6"/>
  <c r="P199" i="6"/>
  <c r="O199" i="6"/>
  <c r="N199" i="6"/>
  <c r="M199" i="6"/>
  <c r="L199" i="6"/>
  <c r="K199" i="6"/>
  <c r="J199" i="6"/>
  <c r="I199" i="6"/>
  <c r="H199" i="6"/>
  <c r="G199" i="6"/>
  <c r="F199" i="6"/>
  <c r="E199" i="6"/>
  <c r="D199" i="6"/>
  <c r="B199" i="6"/>
  <c r="T198" i="6"/>
  <c r="S198" i="6"/>
  <c r="R198" i="6"/>
  <c r="Q198" i="6"/>
  <c r="P198" i="6"/>
  <c r="O198" i="6"/>
  <c r="N198" i="6"/>
  <c r="M198" i="6"/>
  <c r="L198" i="6"/>
  <c r="K198" i="6"/>
  <c r="J198" i="6"/>
  <c r="I198" i="6"/>
  <c r="H198" i="6"/>
  <c r="G198" i="6"/>
  <c r="F198" i="6"/>
  <c r="E198" i="6"/>
  <c r="D198" i="6"/>
  <c r="B198" i="6"/>
  <c r="T197" i="6"/>
  <c r="S197" i="6"/>
  <c r="R197" i="6"/>
  <c r="Q197" i="6"/>
  <c r="P197" i="6"/>
  <c r="O197" i="6"/>
  <c r="N197" i="6"/>
  <c r="M197" i="6"/>
  <c r="L197" i="6"/>
  <c r="K197" i="6"/>
  <c r="J197" i="6"/>
  <c r="I197" i="6"/>
  <c r="H197" i="6"/>
  <c r="G197" i="6"/>
  <c r="F197" i="6"/>
  <c r="E197" i="6"/>
  <c r="D197" i="6"/>
  <c r="B197" i="6"/>
  <c r="T196" i="6"/>
  <c r="S196" i="6"/>
  <c r="R196" i="6"/>
  <c r="Q196" i="6"/>
  <c r="P196" i="6"/>
  <c r="O196" i="6"/>
  <c r="N196" i="6"/>
  <c r="M196" i="6"/>
  <c r="L196" i="6"/>
  <c r="K196" i="6"/>
  <c r="J196" i="6"/>
  <c r="I196" i="6"/>
  <c r="H196" i="6"/>
  <c r="G196" i="6"/>
  <c r="F196" i="6"/>
  <c r="E196" i="6"/>
  <c r="D196" i="6"/>
  <c r="B196" i="6"/>
  <c r="T195" i="6"/>
  <c r="S195" i="6"/>
  <c r="R195" i="6"/>
  <c r="Q195" i="6"/>
  <c r="P195" i="6"/>
  <c r="O195" i="6"/>
  <c r="N195" i="6"/>
  <c r="M195" i="6"/>
  <c r="L195" i="6"/>
  <c r="K195" i="6"/>
  <c r="J195" i="6"/>
  <c r="I195" i="6"/>
  <c r="H195" i="6"/>
  <c r="G195" i="6"/>
  <c r="F195" i="6"/>
  <c r="E195" i="6"/>
  <c r="D195" i="6"/>
  <c r="B195" i="6"/>
  <c r="T194" i="6"/>
  <c r="S194" i="6"/>
  <c r="R194" i="6"/>
  <c r="Q194" i="6"/>
  <c r="P194" i="6"/>
  <c r="O194" i="6"/>
  <c r="N194" i="6"/>
  <c r="M194" i="6"/>
  <c r="L194" i="6"/>
  <c r="K194" i="6"/>
  <c r="J194" i="6"/>
  <c r="I194" i="6"/>
  <c r="H194" i="6"/>
  <c r="G194" i="6"/>
  <c r="F194" i="6"/>
  <c r="E194" i="6"/>
  <c r="D194" i="6"/>
  <c r="B194" i="6"/>
  <c r="T193" i="6"/>
  <c r="S193" i="6"/>
  <c r="R193" i="6"/>
  <c r="Q193" i="6"/>
  <c r="P193" i="6"/>
  <c r="O193" i="6"/>
  <c r="N193" i="6"/>
  <c r="M193" i="6"/>
  <c r="L193" i="6"/>
  <c r="K193" i="6"/>
  <c r="J193" i="6"/>
  <c r="I193" i="6"/>
  <c r="H193" i="6"/>
  <c r="G193" i="6"/>
  <c r="F193" i="6"/>
  <c r="E193" i="6"/>
  <c r="D193" i="6"/>
  <c r="B193" i="6"/>
  <c r="T192" i="6"/>
  <c r="S192" i="6"/>
  <c r="R192" i="6"/>
  <c r="Q192" i="6"/>
  <c r="P192" i="6"/>
  <c r="O192" i="6"/>
  <c r="N192" i="6"/>
  <c r="M192" i="6"/>
  <c r="L192" i="6"/>
  <c r="K192" i="6"/>
  <c r="J192" i="6"/>
  <c r="I192" i="6"/>
  <c r="H192" i="6"/>
  <c r="G192" i="6"/>
  <c r="F192" i="6"/>
  <c r="E192" i="6"/>
  <c r="D192" i="6"/>
  <c r="B192" i="6"/>
  <c r="T191" i="6"/>
  <c r="S191" i="6"/>
  <c r="R191" i="6"/>
  <c r="Q191" i="6"/>
  <c r="P191" i="6"/>
  <c r="O191" i="6"/>
  <c r="N191" i="6"/>
  <c r="M191" i="6"/>
  <c r="L191" i="6"/>
  <c r="K191" i="6"/>
  <c r="J191" i="6"/>
  <c r="I191" i="6"/>
  <c r="H191" i="6"/>
  <c r="G191" i="6"/>
  <c r="F191" i="6"/>
  <c r="E191" i="6"/>
  <c r="D191" i="6"/>
  <c r="B191" i="6"/>
  <c r="T190" i="6"/>
  <c r="S190" i="6"/>
  <c r="R190" i="6"/>
  <c r="Q190" i="6"/>
  <c r="P190" i="6"/>
  <c r="O190" i="6"/>
  <c r="N190" i="6"/>
  <c r="M190" i="6"/>
  <c r="L190" i="6"/>
  <c r="K190" i="6"/>
  <c r="J190" i="6"/>
  <c r="I190" i="6"/>
  <c r="H190" i="6"/>
  <c r="G190" i="6"/>
  <c r="F190" i="6"/>
  <c r="E190" i="6"/>
  <c r="D190" i="6"/>
  <c r="B190" i="6"/>
  <c r="T189" i="6"/>
  <c r="S189" i="6"/>
  <c r="R189" i="6"/>
  <c r="Q189" i="6"/>
  <c r="P189" i="6"/>
  <c r="O189" i="6"/>
  <c r="N189" i="6"/>
  <c r="M189" i="6"/>
  <c r="L189" i="6"/>
  <c r="K189" i="6"/>
  <c r="J189" i="6"/>
  <c r="I189" i="6"/>
  <c r="H189" i="6"/>
  <c r="G189" i="6"/>
  <c r="F189" i="6"/>
  <c r="E189" i="6"/>
  <c r="D189" i="6"/>
  <c r="B189" i="6"/>
  <c r="T188" i="6"/>
  <c r="S188" i="6"/>
  <c r="R188" i="6"/>
  <c r="Q188" i="6"/>
  <c r="P188" i="6"/>
  <c r="O188" i="6"/>
  <c r="N188" i="6"/>
  <c r="M188" i="6"/>
  <c r="L188" i="6"/>
  <c r="K188" i="6"/>
  <c r="J188" i="6"/>
  <c r="I188" i="6"/>
  <c r="H188" i="6"/>
  <c r="G188" i="6"/>
  <c r="F188" i="6"/>
  <c r="E188" i="6"/>
  <c r="D188" i="6"/>
  <c r="B188" i="6"/>
  <c r="T187" i="6"/>
  <c r="S187" i="6"/>
  <c r="R187" i="6"/>
  <c r="Q187" i="6"/>
  <c r="P187" i="6"/>
  <c r="O187" i="6"/>
  <c r="N187" i="6"/>
  <c r="M187" i="6"/>
  <c r="L187" i="6"/>
  <c r="K187" i="6"/>
  <c r="J187" i="6"/>
  <c r="I187" i="6"/>
  <c r="H187" i="6"/>
  <c r="G187" i="6"/>
  <c r="F187" i="6"/>
  <c r="E187" i="6"/>
  <c r="D187" i="6"/>
  <c r="B187" i="6"/>
  <c r="T186" i="6"/>
  <c r="S186" i="6"/>
  <c r="R186" i="6"/>
  <c r="Q186" i="6"/>
  <c r="P186" i="6"/>
  <c r="O186" i="6"/>
  <c r="N186" i="6"/>
  <c r="M186" i="6"/>
  <c r="L186" i="6"/>
  <c r="K186" i="6"/>
  <c r="J186" i="6"/>
  <c r="I186" i="6"/>
  <c r="H186" i="6"/>
  <c r="G186" i="6"/>
  <c r="F186" i="6"/>
  <c r="E186" i="6"/>
  <c r="D186" i="6"/>
  <c r="B186" i="6"/>
  <c r="T185" i="6"/>
  <c r="S185" i="6"/>
  <c r="R185" i="6"/>
  <c r="Q185" i="6"/>
  <c r="P185" i="6"/>
  <c r="O185" i="6"/>
  <c r="N185" i="6"/>
  <c r="M185" i="6"/>
  <c r="L185" i="6"/>
  <c r="K185" i="6"/>
  <c r="J185" i="6"/>
  <c r="I185" i="6"/>
  <c r="H185" i="6"/>
  <c r="G185" i="6"/>
  <c r="F185" i="6"/>
  <c r="E185" i="6"/>
  <c r="D185" i="6"/>
  <c r="B185" i="6"/>
  <c r="T184" i="6"/>
  <c r="S184" i="6"/>
  <c r="R184" i="6"/>
  <c r="Q184" i="6"/>
  <c r="P184" i="6"/>
  <c r="O184" i="6"/>
  <c r="N184" i="6"/>
  <c r="M184" i="6"/>
  <c r="L184" i="6"/>
  <c r="K184" i="6"/>
  <c r="J184" i="6"/>
  <c r="I184" i="6"/>
  <c r="H184" i="6"/>
  <c r="G184" i="6"/>
  <c r="F184" i="6"/>
  <c r="E184" i="6"/>
  <c r="D184" i="6"/>
  <c r="B184" i="6"/>
  <c r="T183" i="6"/>
  <c r="S183" i="6"/>
  <c r="R183" i="6"/>
  <c r="Q183" i="6"/>
  <c r="P183" i="6"/>
  <c r="O183" i="6"/>
  <c r="N183" i="6"/>
  <c r="M183" i="6"/>
  <c r="L183" i="6"/>
  <c r="K183" i="6"/>
  <c r="J183" i="6"/>
  <c r="I183" i="6"/>
  <c r="H183" i="6"/>
  <c r="G183" i="6"/>
  <c r="F183" i="6"/>
  <c r="E183" i="6"/>
  <c r="D183" i="6"/>
  <c r="B183" i="6"/>
  <c r="T182" i="6"/>
  <c r="S182" i="6"/>
  <c r="R182" i="6"/>
  <c r="Q182" i="6"/>
  <c r="P182" i="6"/>
  <c r="O182" i="6"/>
  <c r="N182" i="6"/>
  <c r="M182" i="6"/>
  <c r="L182" i="6"/>
  <c r="K182" i="6"/>
  <c r="J182" i="6"/>
  <c r="I182" i="6"/>
  <c r="H182" i="6"/>
  <c r="G182" i="6"/>
  <c r="F182" i="6"/>
  <c r="E182" i="6"/>
  <c r="D182" i="6"/>
  <c r="B182" i="6"/>
  <c r="T181" i="6"/>
  <c r="S181" i="6"/>
  <c r="R181" i="6"/>
  <c r="Q181" i="6"/>
  <c r="P181" i="6"/>
  <c r="O181" i="6"/>
  <c r="N181" i="6"/>
  <c r="M181" i="6"/>
  <c r="L181" i="6"/>
  <c r="K181" i="6"/>
  <c r="J181" i="6"/>
  <c r="I181" i="6"/>
  <c r="H181" i="6"/>
  <c r="G181" i="6"/>
  <c r="F181" i="6"/>
  <c r="E181" i="6"/>
  <c r="D181" i="6"/>
  <c r="B181" i="6"/>
  <c r="T180" i="6"/>
  <c r="S180" i="6"/>
  <c r="R180" i="6"/>
  <c r="Q180" i="6"/>
  <c r="P180" i="6"/>
  <c r="O180" i="6"/>
  <c r="N180" i="6"/>
  <c r="M180" i="6"/>
  <c r="L180" i="6"/>
  <c r="K180" i="6"/>
  <c r="J180" i="6"/>
  <c r="I180" i="6"/>
  <c r="H180" i="6"/>
  <c r="G180" i="6"/>
  <c r="F180" i="6"/>
  <c r="E180" i="6"/>
  <c r="D180" i="6"/>
  <c r="B180" i="6"/>
  <c r="T179" i="6"/>
  <c r="S179" i="6"/>
  <c r="R179" i="6"/>
  <c r="Q179" i="6"/>
  <c r="P179" i="6"/>
  <c r="O179" i="6"/>
  <c r="N179" i="6"/>
  <c r="M179" i="6"/>
  <c r="L179" i="6"/>
  <c r="K179" i="6"/>
  <c r="J179" i="6"/>
  <c r="I179" i="6"/>
  <c r="H179" i="6"/>
  <c r="G179" i="6"/>
  <c r="F179" i="6"/>
  <c r="E179" i="6"/>
  <c r="D179" i="6"/>
  <c r="B179" i="6"/>
  <c r="T178" i="6"/>
  <c r="S178" i="6"/>
  <c r="R178" i="6"/>
  <c r="Q178" i="6"/>
  <c r="P178" i="6"/>
  <c r="O178" i="6"/>
  <c r="N178" i="6"/>
  <c r="M178" i="6"/>
  <c r="L178" i="6"/>
  <c r="K178" i="6"/>
  <c r="J178" i="6"/>
  <c r="I178" i="6"/>
  <c r="H178" i="6"/>
  <c r="G178" i="6"/>
  <c r="F178" i="6"/>
  <c r="E178" i="6"/>
  <c r="D178" i="6"/>
  <c r="B178" i="6"/>
  <c r="T177" i="6"/>
  <c r="S177" i="6"/>
  <c r="R177" i="6"/>
  <c r="Q177" i="6"/>
  <c r="P177" i="6"/>
  <c r="O177" i="6"/>
  <c r="N177" i="6"/>
  <c r="M177" i="6"/>
  <c r="L177" i="6"/>
  <c r="K177" i="6"/>
  <c r="J177" i="6"/>
  <c r="I177" i="6"/>
  <c r="H177" i="6"/>
  <c r="G177" i="6"/>
  <c r="F177" i="6"/>
  <c r="E177" i="6"/>
  <c r="D177" i="6"/>
  <c r="B177" i="6"/>
  <c r="T176" i="6"/>
  <c r="S176" i="6"/>
  <c r="R176" i="6"/>
  <c r="Q176" i="6"/>
  <c r="P176" i="6"/>
  <c r="O176" i="6"/>
  <c r="N176" i="6"/>
  <c r="M176" i="6"/>
  <c r="L176" i="6"/>
  <c r="K176" i="6"/>
  <c r="J176" i="6"/>
  <c r="I176" i="6"/>
  <c r="H176" i="6"/>
  <c r="G176" i="6"/>
  <c r="F176" i="6"/>
  <c r="E176" i="6"/>
  <c r="D176" i="6"/>
  <c r="B176" i="6"/>
  <c r="T175" i="6"/>
  <c r="S175" i="6"/>
  <c r="R175" i="6"/>
  <c r="Q175" i="6"/>
  <c r="P175" i="6"/>
  <c r="O175" i="6"/>
  <c r="N175" i="6"/>
  <c r="M175" i="6"/>
  <c r="L175" i="6"/>
  <c r="K175" i="6"/>
  <c r="J175" i="6"/>
  <c r="I175" i="6"/>
  <c r="H175" i="6"/>
  <c r="G175" i="6"/>
  <c r="F175" i="6"/>
  <c r="E175" i="6"/>
  <c r="D175" i="6"/>
  <c r="B175" i="6"/>
  <c r="T174" i="6"/>
  <c r="S174" i="6"/>
  <c r="R174" i="6"/>
  <c r="Q174" i="6"/>
  <c r="P174" i="6"/>
  <c r="O174" i="6"/>
  <c r="N174" i="6"/>
  <c r="M174" i="6"/>
  <c r="L174" i="6"/>
  <c r="K174" i="6"/>
  <c r="J174" i="6"/>
  <c r="I174" i="6"/>
  <c r="H174" i="6"/>
  <c r="G174" i="6"/>
  <c r="F174" i="6"/>
  <c r="E174" i="6"/>
  <c r="D174" i="6"/>
  <c r="B174" i="6"/>
  <c r="T173" i="6"/>
  <c r="S173" i="6"/>
  <c r="R173" i="6"/>
  <c r="Q173" i="6"/>
  <c r="P173" i="6"/>
  <c r="O173" i="6"/>
  <c r="N173" i="6"/>
  <c r="M173" i="6"/>
  <c r="L173" i="6"/>
  <c r="K173" i="6"/>
  <c r="J173" i="6"/>
  <c r="I173" i="6"/>
  <c r="H173" i="6"/>
  <c r="G173" i="6"/>
  <c r="F173" i="6"/>
  <c r="E173" i="6"/>
  <c r="D173" i="6"/>
  <c r="B173" i="6"/>
  <c r="T172" i="6"/>
  <c r="S172" i="6"/>
  <c r="R172" i="6"/>
  <c r="Q172" i="6"/>
  <c r="P172" i="6"/>
  <c r="O172" i="6"/>
  <c r="N172" i="6"/>
  <c r="M172" i="6"/>
  <c r="L172" i="6"/>
  <c r="K172" i="6"/>
  <c r="J172" i="6"/>
  <c r="I172" i="6"/>
  <c r="H172" i="6"/>
  <c r="G172" i="6"/>
  <c r="F172" i="6"/>
  <c r="E172" i="6"/>
  <c r="D172" i="6"/>
  <c r="B172" i="6"/>
  <c r="T171" i="6"/>
  <c r="S171" i="6"/>
  <c r="R171" i="6"/>
  <c r="Q171" i="6"/>
  <c r="P171" i="6"/>
  <c r="O171" i="6"/>
  <c r="N171" i="6"/>
  <c r="M171" i="6"/>
  <c r="L171" i="6"/>
  <c r="K171" i="6"/>
  <c r="J171" i="6"/>
  <c r="I171" i="6"/>
  <c r="H171" i="6"/>
  <c r="G171" i="6"/>
  <c r="F171" i="6"/>
  <c r="E171" i="6"/>
  <c r="D171" i="6"/>
  <c r="B171" i="6"/>
  <c r="T170" i="6"/>
  <c r="S170" i="6"/>
  <c r="R170" i="6"/>
  <c r="Q170" i="6"/>
  <c r="P170" i="6"/>
  <c r="O170" i="6"/>
  <c r="N170" i="6"/>
  <c r="M170" i="6"/>
  <c r="L170" i="6"/>
  <c r="K170" i="6"/>
  <c r="J170" i="6"/>
  <c r="I170" i="6"/>
  <c r="H170" i="6"/>
  <c r="G170" i="6"/>
  <c r="F170" i="6"/>
  <c r="E170" i="6"/>
  <c r="D170" i="6"/>
  <c r="B170" i="6"/>
  <c r="T169" i="6"/>
  <c r="S169" i="6"/>
  <c r="R169" i="6"/>
  <c r="Q169" i="6"/>
  <c r="P169" i="6"/>
  <c r="O169" i="6"/>
  <c r="N169" i="6"/>
  <c r="M169" i="6"/>
  <c r="L169" i="6"/>
  <c r="K169" i="6"/>
  <c r="J169" i="6"/>
  <c r="I169" i="6"/>
  <c r="H169" i="6"/>
  <c r="G169" i="6"/>
  <c r="F169" i="6"/>
  <c r="E169" i="6"/>
  <c r="D169" i="6"/>
  <c r="B169" i="6"/>
  <c r="T168" i="6"/>
  <c r="S168" i="6"/>
  <c r="R168" i="6"/>
  <c r="Q168" i="6"/>
  <c r="P168" i="6"/>
  <c r="O168" i="6"/>
  <c r="N168" i="6"/>
  <c r="M168" i="6"/>
  <c r="L168" i="6"/>
  <c r="K168" i="6"/>
  <c r="J168" i="6"/>
  <c r="I168" i="6"/>
  <c r="H168" i="6"/>
  <c r="G168" i="6"/>
  <c r="F168" i="6"/>
  <c r="E168" i="6"/>
  <c r="D168" i="6"/>
  <c r="B168" i="6"/>
  <c r="T167" i="6"/>
  <c r="S167" i="6"/>
  <c r="R167" i="6"/>
  <c r="Q167" i="6"/>
  <c r="P167" i="6"/>
  <c r="O167" i="6"/>
  <c r="N167" i="6"/>
  <c r="M167" i="6"/>
  <c r="L167" i="6"/>
  <c r="K167" i="6"/>
  <c r="J167" i="6"/>
  <c r="I167" i="6"/>
  <c r="H167" i="6"/>
  <c r="G167" i="6"/>
  <c r="F167" i="6"/>
  <c r="E167" i="6"/>
  <c r="D167" i="6"/>
  <c r="B167" i="6"/>
  <c r="T166" i="6"/>
  <c r="S166" i="6"/>
  <c r="R166" i="6"/>
  <c r="Q166" i="6"/>
  <c r="P166" i="6"/>
  <c r="O166" i="6"/>
  <c r="N166" i="6"/>
  <c r="M166" i="6"/>
  <c r="L166" i="6"/>
  <c r="K166" i="6"/>
  <c r="J166" i="6"/>
  <c r="I166" i="6"/>
  <c r="H166" i="6"/>
  <c r="G166" i="6"/>
  <c r="F166" i="6"/>
  <c r="E166" i="6"/>
  <c r="D166" i="6"/>
  <c r="B166" i="6"/>
  <c r="T165" i="6"/>
  <c r="S165" i="6"/>
  <c r="R165" i="6"/>
  <c r="Q165" i="6"/>
  <c r="P165" i="6"/>
  <c r="O165" i="6"/>
  <c r="N165" i="6"/>
  <c r="M165" i="6"/>
  <c r="L165" i="6"/>
  <c r="K165" i="6"/>
  <c r="J165" i="6"/>
  <c r="I165" i="6"/>
  <c r="H165" i="6"/>
  <c r="G165" i="6"/>
  <c r="F165" i="6"/>
  <c r="E165" i="6"/>
  <c r="D165" i="6"/>
  <c r="B165" i="6"/>
  <c r="T164" i="6"/>
  <c r="S164" i="6"/>
  <c r="R164" i="6"/>
  <c r="Q164" i="6"/>
  <c r="P164" i="6"/>
  <c r="O164" i="6"/>
  <c r="N164" i="6"/>
  <c r="M164" i="6"/>
  <c r="L164" i="6"/>
  <c r="K164" i="6"/>
  <c r="J164" i="6"/>
  <c r="I164" i="6"/>
  <c r="H164" i="6"/>
  <c r="G164" i="6"/>
  <c r="F164" i="6"/>
  <c r="E164" i="6"/>
  <c r="D164" i="6"/>
  <c r="B164" i="6"/>
  <c r="T163" i="6"/>
  <c r="S163" i="6"/>
  <c r="R163" i="6"/>
  <c r="Q163" i="6"/>
  <c r="P163" i="6"/>
  <c r="O163" i="6"/>
  <c r="N163" i="6"/>
  <c r="M163" i="6"/>
  <c r="L163" i="6"/>
  <c r="K163" i="6"/>
  <c r="J163" i="6"/>
  <c r="I163" i="6"/>
  <c r="H163" i="6"/>
  <c r="G163" i="6"/>
  <c r="F163" i="6"/>
  <c r="E163" i="6"/>
  <c r="D163" i="6"/>
  <c r="B163" i="6"/>
  <c r="T162" i="6"/>
  <c r="S162" i="6"/>
  <c r="R162" i="6"/>
  <c r="Q162" i="6"/>
  <c r="P162" i="6"/>
  <c r="O162" i="6"/>
  <c r="N162" i="6"/>
  <c r="M162" i="6"/>
  <c r="L162" i="6"/>
  <c r="K162" i="6"/>
  <c r="J162" i="6"/>
  <c r="I162" i="6"/>
  <c r="H162" i="6"/>
  <c r="G162" i="6"/>
  <c r="F162" i="6"/>
  <c r="E162" i="6"/>
  <c r="D162" i="6"/>
  <c r="B162" i="6"/>
  <c r="T161" i="6"/>
  <c r="S161" i="6"/>
  <c r="R161" i="6"/>
  <c r="Q161" i="6"/>
  <c r="P161" i="6"/>
  <c r="O161" i="6"/>
  <c r="N161" i="6"/>
  <c r="M161" i="6"/>
  <c r="L161" i="6"/>
  <c r="K161" i="6"/>
  <c r="J161" i="6"/>
  <c r="I161" i="6"/>
  <c r="H161" i="6"/>
  <c r="G161" i="6"/>
  <c r="F161" i="6"/>
  <c r="E161" i="6"/>
  <c r="D161" i="6"/>
  <c r="B161" i="6"/>
  <c r="T160" i="6"/>
  <c r="S160" i="6"/>
  <c r="R160" i="6"/>
  <c r="Q160" i="6"/>
  <c r="P160" i="6"/>
  <c r="O160" i="6"/>
  <c r="N160" i="6"/>
  <c r="M160" i="6"/>
  <c r="L160" i="6"/>
  <c r="K160" i="6"/>
  <c r="J160" i="6"/>
  <c r="I160" i="6"/>
  <c r="H160" i="6"/>
  <c r="G160" i="6"/>
  <c r="F160" i="6"/>
  <c r="E160" i="6"/>
  <c r="D160" i="6"/>
  <c r="B160" i="6"/>
  <c r="T159" i="6"/>
  <c r="S159" i="6"/>
  <c r="R159" i="6"/>
  <c r="Q159" i="6"/>
  <c r="P159" i="6"/>
  <c r="O159" i="6"/>
  <c r="N159" i="6"/>
  <c r="M159" i="6"/>
  <c r="L159" i="6"/>
  <c r="K159" i="6"/>
  <c r="J159" i="6"/>
  <c r="I159" i="6"/>
  <c r="H159" i="6"/>
  <c r="G159" i="6"/>
  <c r="F159" i="6"/>
  <c r="E159" i="6"/>
  <c r="D159" i="6"/>
  <c r="B159" i="6"/>
  <c r="T158" i="6"/>
  <c r="S158" i="6"/>
  <c r="R158" i="6"/>
  <c r="Q158" i="6"/>
  <c r="P158" i="6"/>
  <c r="O158" i="6"/>
  <c r="N158" i="6"/>
  <c r="M158" i="6"/>
  <c r="L158" i="6"/>
  <c r="K158" i="6"/>
  <c r="J158" i="6"/>
  <c r="I158" i="6"/>
  <c r="H158" i="6"/>
  <c r="G158" i="6"/>
  <c r="F158" i="6"/>
  <c r="E158" i="6"/>
  <c r="D158" i="6"/>
  <c r="B158" i="6"/>
  <c r="T157" i="6"/>
  <c r="S157" i="6"/>
  <c r="R157" i="6"/>
  <c r="Q157" i="6"/>
  <c r="P157" i="6"/>
  <c r="O157" i="6"/>
  <c r="N157" i="6"/>
  <c r="M157" i="6"/>
  <c r="L157" i="6"/>
  <c r="K157" i="6"/>
  <c r="J157" i="6"/>
  <c r="I157" i="6"/>
  <c r="H157" i="6"/>
  <c r="G157" i="6"/>
  <c r="F157" i="6"/>
  <c r="E157" i="6"/>
  <c r="D157" i="6"/>
  <c r="B157" i="6"/>
  <c r="T156" i="6"/>
  <c r="S156" i="6"/>
  <c r="R156" i="6"/>
  <c r="Q156" i="6"/>
  <c r="P156" i="6"/>
  <c r="O156" i="6"/>
  <c r="N156" i="6"/>
  <c r="M156" i="6"/>
  <c r="L156" i="6"/>
  <c r="K156" i="6"/>
  <c r="J156" i="6"/>
  <c r="I156" i="6"/>
  <c r="H156" i="6"/>
  <c r="G156" i="6"/>
  <c r="F156" i="6"/>
  <c r="E156" i="6"/>
  <c r="D156" i="6"/>
  <c r="B156" i="6"/>
  <c r="T155" i="6"/>
  <c r="S155" i="6"/>
  <c r="R155" i="6"/>
  <c r="Q155" i="6"/>
  <c r="P155" i="6"/>
  <c r="O155" i="6"/>
  <c r="N155" i="6"/>
  <c r="M155" i="6"/>
  <c r="L155" i="6"/>
  <c r="K155" i="6"/>
  <c r="J155" i="6"/>
  <c r="I155" i="6"/>
  <c r="H155" i="6"/>
  <c r="G155" i="6"/>
  <c r="F155" i="6"/>
  <c r="E155" i="6"/>
  <c r="D155" i="6"/>
  <c r="B155" i="6"/>
  <c r="T154" i="6"/>
  <c r="S154" i="6"/>
  <c r="R154" i="6"/>
  <c r="Q154" i="6"/>
  <c r="P154" i="6"/>
  <c r="O154" i="6"/>
  <c r="N154" i="6"/>
  <c r="M154" i="6"/>
  <c r="L154" i="6"/>
  <c r="K154" i="6"/>
  <c r="J154" i="6"/>
  <c r="I154" i="6"/>
  <c r="H154" i="6"/>
  <c r="G154" i="6"/>
  <c r="F154" i="6"/>
  <c r="E154" i="6"/>
  <c r="D154" i="6"/>
  <c r="B154" i="6"/>
  <c r="T153" i="6"/>
  <c r="S153" i="6"/>
  <c r="R153" i="6"/>
  <c r="Q153" i="6"/>
  <c r="P153" i="6"/>
  <c r="O153" i="6"/>
  <c r="N153" i="6"/>
  <c r="M153" i="6"/>
  <c r="L153" i="6"/>
  <c r="K153" i="6"/>
  <c r="J153" i="6"/>
  <c r="I153" i="6"/>
  <c r="H153" i="6"/>
  <c r="G153" i="6"/>
  <c r="F153" i="6"/>
  <c r="E153" i="6"/>
  <c r="D153" i="6"/>
  <c r="B153" i="6"/>
  <c r="T152" i="6"/>
  <c r="S152" i="6"/>
  <c r="R152" i="6"/>
  <c r="Q152" i="6"/>
  <c r="P152" i="6"/>
  <c r="O152" i="6"/>
  <c r="N152" i="6"/>
  <c r="M152" i="6"/>
  <c r="L152" i="6"/>
  <c r="K152" i="6"/>
  <c r="J152" i="6"/>
  <c r="I152" i="6"/>
  <c r="H152" i="6"/>
  <c r="G152" i="6"/>
  <c r="F152" i="6"/>
  <c r="E152" i="6"/>
  <c r="D152" i="6"/>
  <c r="B152" i="6"/>
  <c r="T151" i="6"/>
  <c r="S151" i="6"/>
  <c r="R151" i="6"/>
  <c r="Q151" i="6"/>
  <c r="P151" i="6"/>
  <c r="O151" i="6"/>
  <c r="N151" i="6"/>
  <c r="M151" i="6"/>
  <c r="L151" i="6"/>
  <c r="K151" i="6"/>
  <c r="J151" i="6"/>
  <c r="I151" i="6"/>
  <c r="H151" i="6"/>
  <c r="G151" i="6"/>
  <c r="F151" i="6"/>
  <c r="E151" i="6"/>
  <c r="D151" i="6"/>
  <c r="B151" i="6"/>
  <c r="T150" i="6"/>
  <c r="S150" i="6"/>
  <c r="R150" i="6"/>
  <c r="Q150" i="6"/>
  <c r="P150" i="6"/>
  <c r="O150" i="6"/>
  <c r="N150" i="6"/>
  <c r="M150" i="6"/>
  <c r="L150" i="6"/>
  <c r="K150" i="6"/>
  <c r="J150" i="6"/>
  <c r="I150" i="6"/>
  <c r="H150" i="6"/>
  <c r="G150" i="6"/>
  <c r="F150" i="6"/>
  <c r="E150" i="6"/>
  <c r="D150" i="6"/>
  <c r="B150" i="6"/>
  <c r="T149" i="6"/>
  <c r="S149" i="6"/>
  <c r="R149" i="6"/>
  <c r="Q149" i="6"/>
  <c r="P149" i="6"/>
  <c r="O149" i="6"/>
  <c r="N149" i="6"/>
  <c r="M149" i="6"/>
  <c r="L149" i="6"/>
  <c r="K149" i="6"/>
  <c r="J149" i="6"/>
  <c r="I149" i="6"/>
  <c r="H149" i="6"/>
  <c r="G149" i="6"/>
  <c r="F149" i="6"/>
  <c r="E149" i="6"/>
  <c r="D149" i="6"/>
  <c r="B149" i="6"/>
  <c r="T148" i="6"/>
  <c r="S148" i="6"/>
  <c r="R148" i="6"/>
  <c r="Q148" i="6"/>
  <c r="P148" i="6"/>
  <c r="O148" i="6"/>
  <c r="N148" i="6"/>
  <c r="M148" i="6"/>
  <c r="L148" i="6"/>
  <c r="K148" i="6"/>
  <c r="J148" i="6"/>
  <c r="I148" i="6"/>
  <c r="H148" i="6"/>
  <c r="G148" i="6"/>
  <c r="F148" i="6"/>
  <c r="E148" i="6"/>
  <c r="D148" i="6"/>
  <c r="B148" i="6"/>
  <c r="T147" i="6"/>
  <c r="S147" i="6"/>
  <c r="R147" i="6"/>
  <c r="Q147" i="6"/>
  <c r="P147" i="6"/>
  <c r="O147" i="6"/>
  <c r="N147" i="6"/>
  <c r="M147" i="6"/>
  <c r="L147" i="6"/>
  <c r="K147" i="6"/>
  <c r="J147" i="6"/>
  <c r="I147" i="6"/>
  <c r="H147" i="6"/>
  <c r="G147" i="6"/>
  <c r="F147" i="6"/>
  <c r="E147" i="6"/>
  <c r="D147" i="6"/>
  <c r="B147" i="6"/>
  <c r="T146" i="6"/>
  <c r="S146" i="6"/>
  <c r="R146" i="6"/>
  <c r="Q146" i="6"/>
  <c r="P146" i="6"/>
  <c r="O146" i="6"/>
  <c r="N146" i="6"/>
  <c r="M146" i="6"/>
  <c r="L146" i="6"/>
  <c r="K146" i="6"/>
  <c r="J146" i="6"/>
  <c r="I146" i="6"/>
  <c r="H146" i="6"/>
  <c r="G146" i="6"/>
  <c r="F146" i="6"/>
  <c r="E146" i="6"/>
  <c r="D146" i="6"/>
  <c r="B146" i="6"/>
  <c r="T145" i="6"/>
  <c r="S145" i="6"/>
  <c r="R145" i="6"/>
  <c r="Q145" i="6"/>
  <c r="P145" i="6"/>
  <c r="O145" i="6"/>
  <c r="N145" i="6"/>
  <c r="M145" i="6"/>
  <c r="L145" i="6"/>
  <c r="K145" i="6"/>
  <c r="J145" i="6"/>
  <c r="I145" i="6"/>
  <c r="H145" i="6"/>
  <c r="G145" i="6"/>
  <c r="F145" i="6"/>
  <c r="E145" i="6"/>
  <c r="D145" i="6"/>
  <c r="B145" i="6"/>
  <c r="T144" i="6"/>
  <c r="S144" i="6"/>
  <c r="R144" i="6"/>
  <c r="Q144" i="6"/>
  <c r="P144" i="6"/>
  <c r="O144" i="6"/>
  <c r="N144" i="6"/>
  <c r="M144" i="6"/>
  <c r="L144" i="6"/>
  <c r="K144" i="6"/>
  <c r="J144" i="6"/>
  <c r="I144" i="6"/>
  <c r="H144" i="6"/>
  <c r="G144" i="6"/>
  <c r="F144" i="6"/>
  <c r="E144" i="6"/>
  <c r="D144" i="6"/>
  <c r="B144" i="6"/>
  <c r="T143" i="6"/>
  <c r="S143" i="6"/>
  <c r="R143" i="6"/>
  <c r="Q143" i="6"/>
  <c r="P143" i="6"/>
  <c r="O143" i="6"/>
  <c r="N143" i="6"/>
  <c r="M143" i="6"/>
  <c r="L143" i="6"/>
  <c r="K143" i="6"/>
  <c r="J143" i="6"/>
  <c r="I143" i="6"/>
  <c r="H143" i="6"/>
  <c r="G143" i="6"/>
  <c r="F143" i="6"/>
  <c r="E143" i="6"/>
  <c r="D143" i="6"/>
  <c r="B143" i="6"/>
  <c r="T142" i="6"/>
  <c r="S142" i="6"/>
  <c r="R142" i="6"/>
  <c r="Q142" i="6"/>
  <c r="P142" i="6"/>
  <c r="O142" i="6"/>
  <c r="N142" i="6"/>
  <c r="M142" i="6"/>
  <c r="L142" i="6"/>
  <c r="K142" i="6"/>
  <c r="J142" i="6"/>
  <c r="I142" i="6"/>
  <c r="H142" i="6"/>
  <c r="G142" i="6"/>
  <c r="F142" i="6"/>
  <c r="E142" i="6"/>
  <c r="D142" i="6"/>
  <c r="B142" i="6"/>
  <c r="T141" i="6"/>
  <c r="S141" i="6"/>
  <c r="R141" i="6"/>
  <c r="Q141" i="6"/>
  <c r="P141" i="6"/>
  <c r="O141" i="6"/>
  <c r="N141" i="6"/>
  <c r="M141" i="6"/>
  <c r="L141" i="6"/>
  <c r="K141" i="6"/>
  <c r="J141" i="6"/>
  <c r="I141" i="6"/>
  <c r="H141" i="6"/>
  <c r="G141" i="6"/>
  <c r="F141" i="6"/>
  <c r="E141" i="6"/>
  <c r="D141" i="6"/>
  <c r="B141" i="6"/>
  <c r="T140" i="6"/>
  <c r="S140" i="6"/>
  <c r="R140" i="6"/>
  <c r="Q140" i="6"/>
  <c r="P140" i="6"/>
  <c r="O140" i="6"/>
  <c r="N140" i="6"/>
  <c r="M140" i="6"/>
  <c r="L140" i="6"/>
  <c r="K140" i="6"/>
  <c r="J140" i="6"/>
  <c r="I140" i="6"/>
  <c r="H140" i="6"/>
  <c r="G140" i="6"/>
  <c r="F140" i="6"/>
  <c r="E140" i="6"/>
  <c r="D140" i="6"/>
  <c r="B140" i="6"/>
  <c r="T139" i="6"/>
  <c r="S139" i="6"/>
  <c r="R139" i="6"/>
  <c r="Q139" i="6"/>
  <c r="P139" i="6"/>
  <c r="O139" i="6"/>
  <c r="N139" i="6"/>
  <c r="M139" i="6"/>
  <c r="L139" i="6"/>
  <c r="K139" i="6"/>
  <c r="J139" i="6"/>
  <c r="I139" i="6"/>
  <c r="H139" i="6"/>
  <c r="G139" i="6"/>
  <c r="F139" i="6"/>
  <c r="E139" i="6"/>
  <c r="D139" i="6"/>
  <c r="B139" i="6"/>
  <c r="T138" i="6"/>
  <c r="S138" i="6"/>
  <c r="R138" i="6"/>
  <c r="Q138" i="6"/>
  <c r="P138" i="6"/>
  <c r="O138" i="6"/>
  <c r="N138" i="6"/>
  <c r="M138" i="6"/>
  <c r="L138" i="6"/>
  <c r="K138" i="6"/>
  <c r="J138" i="6"/>
  <c r="I138" i="6"/>
  <c r="H138" i="6"/>
  <c r="G138" i="6"/>
  <c r="F138" i="6"/>
  <c r="E138" i="6"/>
  <c r="D138" i="6"/>
  <c r="B138" i="6"/>
  <c r="T137" i="6"/>
  <c r="S137" i="6"/>
  <c r="R137" i="6"/>
  <c r="Q137" i="6"/>
  <c r="P137" i="6"/>
  <c r="O137" i="6"/>
  <c r="N137" i="6"/>
  <c r="M137" i="6"/>
  <c r="L137" i="6"/>
  <c r="K137" i="6"/>
  <c r="J137" i="6"/>
  <c r="I137" i="6"/>
  <c r="H137" i="6"/>
  <c r="G137" i="6"/>
  <c r="F137" i="6"/>
  <c r="E137" i="6"/>
  <c r="D137" i="6"/>
  <c r="B137" i="6"/>
  <c r="T136" i="6"/>
  <c r="S136" i="6"/>
  <c r="R136" i="6"/>
  <c r="Q136" i="6"/>
  <c r="P136" i="6"/>
  <c r="O136" i="6"/>
  <c r="N136" i="6"/>
  <c r="M136" i="6"/>
  <c r="L136" i="6"/>
  <c r="K136" i="6"/>
  <c r="J136" i="6"/>
  <c r="I136" i="6"/>
  <c r="H136" i="6"/>
  <c r="G136" i="6"/>
  <c r="F136" i="6"/>
  <c r="E136" i="6"/>
  <c r="D136" i="6"/>
  <c r="B136" i="6"/>
  <c r="T135" i="6"/>
  <c r="S135" i="6"/>
  <c r="R135" i="6"/>
  <c r="Q135" i="6"/>
  <c r="P135" i="6"/>
  <c r="O135" i="6"/>
  <c r="N135" i="6"/>
  <c r="M135" i="6"/>
  <c r="L135" i="6"/>
  <c r="K135" i="6"/>
  <c r="J135" i="6"/>
  <c r="I135" i="6"/>
  <c r="H135" i="6"/>
  <c r="G135" i="6"/>
  <c r="F135" i="6"/>
  <c r="E135" i="6"/>
  <c r="D135" i="6"/>
  <c r="B135" i="6"/>
  <c r="T134" i="6"/>
  <c r="S134" i="6"/>
  <c r="R134" i="6"/>
  <c r="Q134" i="6"/>
  <c r="P134" i="6"/>
  <c r="O134" i="6"/>
  <c r="N134" i="6"/>
  <c r="M134" i="6"/>
  <c r="L134" i="6"/>
  <c r="K134" i="6"/>
  <c r="J134" i="6"/>
  <c r="I134" i="6"/>
  <c r="H134" i="6"/>
  <c r="G134" i="6"/>
  <c r="F134" i="6"/>
  <c r="E134" i="6"/>
  <c r="D134" i="6"/>
  <c r="B134" i="6"/>
  <c r="T133" i="6"/>
  <c r="S133" i="6"/>
  <c r="R133" i="6"/>
  <c r="Q133" i="6"/>
  <c r="P133" i="6"/>
  <c r="O133" i="6"/>
  <c r="N133" i="6"/>
  <c r="M133" i="6"/>
  <c r="L133" i="6"/>
  <c r="K133" i="6"/>
  <c r="J133" i="6"/>
  <c r="I133" i="6"/>
  <c r="H133" i="6"/>
  <c r="G133" i="6"/>
  <c r="F133" i="6"/>
  <c r="E133" i="6"/>
  <c r="D133" i="6"/>
  <c r="B133" i="6"/>
  <c r="T132" i="6"/>
  <c r="S132" i="6"/>
  <c r="R132" i="6"/>
  <c r="Q132" i="6"/>
  <c r="P132" i="6"/>
  <c r="O132" i="6"/>
  <c r="N132" i="6"/>
  <c r="M132" i="6"/>
  <c r="L132" i="6"/>
  <c r="K132" i="6"/>
  <c r="J132" i="6"/>
  <c r="I132" i="6"/>
  <c r="H132" i="6"/>
  <c r="G132" i="6"/>
  <c r="F132" i="6"/>
  <c r="E132" i="6"/>
  <c r="D132" i="6"/>
  <c r="B132" i="6"/>
  <c r="T131" i="6"/>
  <c r="S131" i="6"/>
  <c r="R131" i="6"/>
  <c r="Q131" i="6"/>
  <c r="P131" i="6"/>
  <c r="O131" i="6"/>
  <c r="N131" i="6"/>
  <c r="M131" i="6"/>
  <c r="L131" i="6"/>
  <c r="K131" i="6"/>
  <c r="J131" i="6"/>
  <c r="I131" i="6"/>
  <c r="H131" i="6"/>
  <c r="G131" i="6"/>
  <c r="F131" i="6"/>
  <c r="E131" i="6"/>
  <c r="D131" i="6"/>
  <c r="B131" i="6"/>
  <c r="T130" i="6"/>
  <c r="S130" i="6"/>
  <c r="R130" i="6"/>
  <c r="Q130" i="6"/>
  <c r="P130" i="6"/>
  <c r="O130" i="6"/>
  <c r="N130" i="6"/>
  <c r="M130" i="6"/>
  <c r="L130" i="6"/>
  <c r="K130" i="6"/>
  <c r="J130" i="6"/>
  <c r="I130" i="6"/>
  <c r="H130" i="6"/>
  <c r="G130" i="6"/>
  <c r="F130" i="6"/>
  <c r="E130" i="6"/>
  <c r="D130" i="6"/>
  <c r="B130" i="6"/>
  <c r="T129" i="6"/>
  <c r="S129" i="6"/>
  <c r="R129" i="6"/>
  <c r="Q129" i="6"/>
  <c r="P129" i="6"/>
  <c r="O129" i="6"/>
  <c r="N129" i="6"/>
  <c r="M129" i="6"/>
  <c r="L129" i="6"/>
  <c r="K129" i="6"/>
  <c r="J129" i="6"/>
  <c r="I129" i="6"/>
  <c r="H129" i="6"/>
  <c r="G129" i="6"/>
  <c r="F129" i="6"/>
  <c r="E129" i="6"/>
  <c r="D129" i="6"/>
  <c r="B129" i="6"/>
  <c r="T128" i="6"/>
  <c r="S128" i="6"/>
  <c r="R128" i="6"/>
  <c r="Q128" i="6"/>
  <c r="P128" i="6"/>
  <c r="O128" i="6"/>
  <c r="N128" i="6"/>
  <c r="M128" i="6"/>
  <c r="L128" i="6"/>
  <c r="K128" i="6"/>
  <c r="J128" i="6"/>
  <c r="I128" i="6"/>
  <c r="H128" i="6"/>
  <c r="G128" i="6"/>
  <c r="F128" i="6"/>
  <c r="E128" i="6"/>
  <c r="D128" i="6"/>
  <c r="B128" i="6"/>
  <c r="T127" i="6"/>
  <c r="S127" i="6"/>
  <c r="R127" i="6"/>
  <c r="Q127" i="6"/>
  <c r="P127" i="6"/>
  <c r="O127" i="6"/>
  <c r="N127" i="6"/>
  <c r="M127" i="6"/>
  <c r="L127" i="6"/>
  <c r="K127" i="6"/>
  <c r="J127" i="6"/>
  <c r="I127" i="6"/>
  <c r="H127" i="6"/>
  <c r="G127" i="6"/>
  <c r="F127" i="6"/>
  <c r="E127" i="6"/>
  <c r="D127" i="6"/>
  <c r="B127" i="6"/>
  <c r="T126" i="6"/>
  <c r="S126" i="6"/>
  <c r="R126" i="6"/>
  <c r="Q126" i="6"/>
  <c r="P126" i="6"/>
  <c r="O126" i="6"/>
  <c r="N126" i="6"/>
  <c r="M126" i="6"/>
  <c r="L126" i="6"/>
  <c r="K126" i="6"/>
  <c r="J126" i="6"/>
  <c r="I126" i="6"/>
  <c r="H126" i="6"/>
  <c r="G126" i="6"/>
  <c r="F126" i="6"/>
  <c r="E126" i="6"/>
  <c r="D126" i="6"/>
  <c r="B126" i="6"/>
  <c r="T125" i="6"/>
  <c r="S125" i="6"/>
  <c r="R125" i="6"/>
  <c r="Q125" i="6"/>
  <c r="P125" i="6"/>
  <c r="O125" i="6"/>
  <c r="N125" i="6"/>
  <c r="M125" i="6"/>
  <c r="L125" i="6"/>
  <c r="K125" i="6"/>
  <c r="J125" i="6"/>
  <c r="I125" i="6"/>
  <c r="H125" i="6"/>
  <c r="G125" i="6"/>
  <c r="F125" i="6"/>
  <c r="E125" i="6"/>
  <c r="D125" i="6"/>
  <c r="B125" i="6"/>
  <c r="T124" i="6"/>
  <c r="S124" i="6"/>
  <c r="R124" i="6"/>
  <c r="Q124" i="6"/>
  <c r="P124" i="6"/>
  <c r="O124" i="6"/>
  <c r="N124" i="6"/>
  <c r="M124" i="6"/>
  <c r="L124" i="6"/>
  <c r="K124" i="6"/>
  <c r="J124" i="6"/>
  <c r="I124" i="6"/>
  <c r="H124" i="6"/>
  <c r="G124" i="6"/>
  <c r="F124" i="6"/>
  <c r="E124" i="6"/>
  <c r="D124" i="6"/>
  <c r="B124" i="6"/>
  <c r="T123" i="6"/>
  <c r="S123" i="6"/>
  <c r="R123" i="6"/>
  <c r="Q123" i="6"/>
  <c r="P123" i="6"/>
  <c r="O123" i="6"/>
  <c r="N123" i="6"/>
  <c r="M123" i="6"/>
  <c r="L123" i="6"/>
  <c r="K123" i="6"/>
  <c r="J123" i="6"/>
  <c r="I123" i="6"/>
  <c r="H123" i="6"/>
  <c r="G123" i="6"/>
  <c r="F123" i="6"/>
  <c r="E123" i="6"/>
  <c r="D123" i="6"/>
  <c r="B123" i="6"/>
  <c r="T122" i="6"/>
  <c r="S122" i="6"/>
  <c r="R122" i="6"/>
  <c r="Q122" i="6"/>
  <c r="P122" i="6"/>
  <c r="O122" i="6"/>
  <c r="N122" i="6"/>
  <c r="M122" i="6"/>
  <c r="L122" i="6"/>
  <c r="K122" i="6"/>
  <c r="J122" i="6"/>
  <c r="I122" i="6"/>
  <c r="H122" i="6"/>
  <c r="G122" i="6"/>
  <c r="F122" i="6"/>
  <c r="E122" i="6"/>
  <c r="D122" i="6"/>
  <c r="B122" i="6"/>
  <c r="T121" i="6"/>
  <c r="S121" i="6"/>
  <c r="R121" i="6"/>
  <c r="Q121" i="6"/>
  <c r="P121" i="6"/>
  <c r="O121" i="6"/>
  <c r="N121" i="6"/>
  <c r="M121" i="6"/>
  <c r="L121" i="6"/>
  <c r="K121" i="6"/>
  <c r="J121" i="6"/>
  <c r="I121" i="6"/>
  <c r="H121" i="6"/>
  <c r="G121" i="6"/>
  <c r="F121" i="6"/>
  <c r="E121" i="6"/>
  <c r="D121" i="6"/>
  <c r="B121" i="6"/>
  <c r="T120" i="6"/>
  <c r="S120" i="6"/>
  <c r="R120" i="6"/>
  <c r="Q120" i="6"/>
  <c r="P120" i="6"/>
  <c r="O120" i="6"/>
  <c r="N120" i="6"/>
  <c r="M120" i="6"/>
  <c r="L120" i="6"/>
  <c r="K120" i="6"/>
  <c r="J120" i="6"/>
  <c r="I120" i="6"/>
  <c r="H120" i="6"/>
  <c r="G120" i="6"/>
  <c r="F120" i="6"/>
  <c r="E120" i="6"/>
  <c r="D120" i="6"/>
  <c r="B120" i="6"/>
  <c r="T119" i="6"/>
  <c r="S119" i="6"/>
  <c r="R119" i="6"/>
  <c r="Q119" i="6"/>
  <c r="P119" i="6"/>
  <c r="O119" i="6"/>
  <c r="N119" i="6"/>
  <c r="M119" i="6"/>
  <c r="L119" i="6"/>
  <c r="K119" i="6"/>
  <c r="J119" i="6"/>
  <c r="I119" i="6"/>
  <c r="H119" i="6"/>
  <c r="G119" i="6"/>
  <c r="F119" i="6"/>
  <c r="E119" i="6"/>
  <c r="D119" i="6"/>
  <c r="B119" i="6"/>
  <c r="T118" i="6"/>
  <c r="S118" i="6"/>
  <c r="R118" i="6"/>
  <c r="Q118" i="6"/>
  <c r="P118" i="6"/>
  <c r="O118" i="6"/>
  <c r="N118" i="6"/>
  <c r="M118" i="6"/>
  <c r="L118" i="6"/>
  <c r="K118" i="6"/>
  <c r="J118" i="6"/>
  <c r="I118" i="6"/>
  <c r="H118" i="6"/>
  <c r="G118" i="6"/>
  <c r="F118" i="6"/>
  <c r="E118" i="6"/>
  <c r="D118" i="6"/>
  <c r="B118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F117" i="6"/>
  <c r="E117" i="6"/>
  <c r="D117" i="6"/>
  <c r="B117" i="6"/>
  <c r="T116" i="6"/>
  <c r="S116" i="6"/>
  <c r="R116" i="6"/>
  <c r="Q116" i="6"/>
  <c r="P116" i="6"/>
  <c r="O116" i="6"/>
  <c r="N116" i="6"/>
  <c r="M116" i="6"/>
  <c r="L116" i="6"/>
  <c r="K116" i="6"/>
  <c r="J116" i="6"/>
  <c r="I116" i="6"/>
  <c r="H116" i="6"/>
  <c r="G116" i="6"/>
  <c r="F116" i="6"/>
  <c r="E116" i="6"/>
  <c r="D116" i="6"/>
  <c r="B116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F115" i="6"/>
  <c r="E115" i="6"/>
  <c r="D115" i="6"/>
  <c r="B115" i="6"/>
  <c r="T114" i="6"/>
  <c r="S114" i="6"/>
  <c r="R114" i="6"/>
  <c r="Q114" i="6"/>
  <c r="P114" i="6"/>
  <c r="O114" i="6"/>
  <c r="N114" i="6"/>
  <c r="M114" i="6"/>
  <c r="L114" i="6"/>
  <c r="K114" i="6"/>
  <c r="J114" i="6"/>
  <c r="I114" i="6"/>
  <c r="H114" i="6"/>
  <c r="G114" i="6"/>
  <c r="F114" i="6"/>
  <c r="E114" i="6"/>
  <c r="D114" i="6"/>
  <c r="B114" i="6"/>
  <c r="T113" i="6"/>
  <c r="S113" i="6"/>
  <c r="R113" i="6"/>
  <c r="Q113" i="6"/>
  <c r="P113" i="6"/>
  <c r="O113" i="6"/>
  <c r="N113" i="6"/>
  <c r="M113" i="6"/>
  <c r="L113" i="6"/>
  <c r="K113" i="6"/>
  <c r="J113" i="6"/>
  <c r="I113" i="6"/>
  <c r="H113" i="6"/>
  <c r="G113" i="6"/>
  <c r="F113" i="6"/>
  <c r="E113" i="6"/>
  <c r="D113" i="6"/>
  <c r="B113" i="6"/>
  <c r="T112" i="6"/>
  <c r="S112" i="6"/>
  <c r="R112" i="6"/>
  <c r="Q112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D112" i="6"/>
  <c r="B112" i="6"/>
  <c r="T111" i="6"/>
  <c r="S111" i="6"/>
  <c r="R111" i="6"/>
  <c r="Q111" i="6"/>
  <c r="P111" i="6"/>
  <c r="O111" i="6"/>
  <c r="N111" i="6"/>
  <c r="M111" i="6"/>
  <c r="L111" i="6"/>
  <c r="K111" i="6"/>
  <c r="J111" i="6"/>
  <c r="I111" i="6"/>
  <c r="H111" i="6"/>
  <c r="G111" i="6"/>
  <c r="F111" i="6"/>
  <c r="E111" i="6"/>
  <c r="D111" i="6"/>
  <c r="B111" i="6"/>
  <c r="T110" i="6"/>
  <c r="S110" i="6"/>
  <c r="R110" i="6"/>
  <c r="Q110" i="6"/>
  <c r="P110" i="6"/>
  <c r="O110" i="6"/>
  <c r="N110" i="6"/>
  <c r="M110" i="6"/>
  <c r="L110" i="6"/>
  <c r="K110" i="6"/>
  <c r="J110" i="6"/>
  <c r="I110" i="6"/>
  <c r="H110" i="6"/>
  <c r="G110" i="6"/>
  <c r="F110" i="6"/>
  <c r="E110" i="6"/>
  <c r="D110" i="6"/>
  <c r="B110" i="6"/>
  <c r="T109" i="6"/>
  <c r="S109" i="6"/>
  <c r="R109" i="6"/>
  <c r="Q109" i="6"/>
  <c r="P109" i="6"/>
  <c r="O109" i="6"/>
  <c r="N109" i="6"/>
  <c r="M109" i="6"/>
  <c r="L109" i="6"/>
  <c r="K109" i="6"/>
  <c r="J109" i="6"/>
  <c r="I109" i="6"/>
  <c r="H109" i="6"/>
  <c r="G109" i="6"/>
  <c r="F109" i="6"/>
  <c r="E109" i="6"/>
  <c r="D109" i="6"/>
  <c r="B109" i="6"/>
  <c r="T108" i="6"/>
  <c r="S108" i="6"/>
  <c r="R108" i="6"/>
  <c r="Q108" i="6"/>
  <c r="P108" i="6"/>
  <c r="O108" i="6"/>
  <c r="N108" i="6"/>
  <c r="M108" i="6"/>
  <c r="L108" i="6"/>
  <c r="K108" i="6"/>
  <c r="J108" i="6"/>
  <c r="I108" i="6"/>
  <c r="H108" i="6"/>
  <c r="G108" i="6"/>
  <c r="F108" i="6"/>
  <c r="E108" i="6"/>
  <c r="D108" i="6"/>
  <c r="B108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B107" i="6"/>
  <c r="T106" i="6"/>
  <c r="S106" i="6"/>
  <c r="R106" i="6"/>
  <c r="Q106" i="6"/>
  <c r="P106" i="6"/>
  <c r="O106" i="6"/>
  <c r="N106" i="6"/>
  <c r="M106" i="6"/>
  <c r="L106" i="6"/>
  <c r="K106" i="6"/>
  <c r="J106" i="6"/>
  <c r="I106" i="6"/>
  <c r="H106" i="6"/>
  <c r="G106" i="6"/>
  <c r="F106" i="6"/>
  <c r="E106" i="6"/>
  <c r="D106" i="6"/>
  <c r="B106" i="6"/>
  <c r="T105" i="6"/>
  <c r="S105" i="6"/>
  <c r="R105" i="6"/>
  <c r="Q105" i="6"/>
  <c r="P105" i="6"/>
  <c r="O105" i="6"/>
  <c r="N105" i="6"/>
  <c r="M105" i="6"/>
  <c r="L105" i="6"/>
  <c r="K105" i="6"/>
  <c r="J105" i="6"/>
  <c r="I105" i="6"/>
  <c r="H105" i="6"/>
  <c r="G105" i="6"/>
  <c r="F105" i="6"/>
  <c r="E105" i="6"/>
  <c r="D105" i="6"/>
  <c r="B105" i="6"/>
  <c r="T104" i="6"/>
  <c r="S104" i="6"/>
  <c r="R104" i="6"/>
  <c r="Q104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D104" i="6"/>
  <c r="B104" i="6"/>
  <c r="T103" i="6"/>
  <c r="S103" i="6"/>
  <c r="R103" i="6"/>
  <c r="Q103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D103" i="6"/>
  <c r="B103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B102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B101" i="6"/>
  <c r="T100" i="6"/>
  <c r="S100" i="6"/>
  <c r="R100" i="6"/>
  <c r="Q100" i="6"/>
  <c r="P100" i="6"/>
  <c r="O100" i="6"/>
  <c r="N100" i="6"/>
  <c r="M100" i="6"/>
  <c r="L100" i="6"/>
  <c r="K100" i="6"/>
  <c r="J100" i="6"/>
  <c r="I100" i="6"/>
  <c r="H100" i="6"/>
  <c r="G100" i="6"/>
  <c r="F100" i="6"/>
  <c r="E100" i="6"/>
  <c r="D100" i="6"/>
  <c r="B100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B99" i="6"/>
  <c r="T98" i="6"/>
  <c r="S98" i="6"/>
  <c r="R98" i="6"/>
  <c r="Q98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B98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B97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B96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B95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F94" i="6"/>
  <c r="E94" i="6"/>
  <c r="D94" i="6"/>
  <c r="B94" i="6"/>
  <c r="T93" i="6"/>
  <c r="S93" i="6"/>
  <c r="R93" i="6"/>
  <c r="Q93" i="6"/>
  <c r="P93" i="6"/>
  <c r="O93" i="6"/>
  <c r="N93" i="6"/>
  <c r="M93" i="6"/>
  <c r="L93" i="6"/>
  <c r="K93" i="6"/>
  <c r="J93" i="6"/>
  <c r="I93" i="6"/>
  <c r="H93" i="6"/>
  <c r="G93" i="6"/>
  <c r="F93" i="6"/>
  <c r="E93" i="6"/>
  <c r="D93" i="6"/>
  <c r="B93" i="6"/>
  <c r="T92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B92" i="6"/>
  <c r="T91" i="6"/>
  <c r="S91" i="6"/>
  <c r="R91" i="6"/>
  <c r="Q91" i="6"/>
  <c r="P91" i="6"/>
  <c r="O91" i="6"/>
  <c r="N91" i="6"/>
  <c r="M91" i="6"/>
  <c r="L91" i="6"/>
  <c r="K91" i="6"/>
  <c r="J91" i="6"/>
  <c r="I91" i="6"/>
  <c r="H91" i="6"/>
  <c r="G91" i="6"/>
  <c r="F91" i="6"/>
  <c r="E91" i="6"/>
  <c r="D91" i="6"/>
  <c r="B91" i="6"/>
  <c r="T90" i="6"/>
  <c r="S90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D90" i="6"/>
  <c r="B90" i="6"/>
  <c r="T89" i="6"/>
  <c r="S89" i="6"/>
  <c r="R89" i="6"/>
  <c r="Q89" i="6"/>
  <c r="P89" i="6"/>
  <c r="O89" i="6"/>
  <c r="N89" i="6"/>
  <c r="M89" i="6"/>
  <c r="L89" i="6"/>
  <c r="K89" i="6"/>
  <c r="J89" i="6"/>
  <c r="I89" i="6"/>
  <c r="H89" i="6"/>
  <c r="G89" i="6"/>
  <c r="F89" i="6"/>
  <c r="E89" i="6"/>
  <c r="D89" i="6"/>
  <c r="B89" i="6"/>
  <c r="T88" i="6"/>
  <c r="S88" i="6"/>
  <c r="R88" i="6"/>
  <c r="Q88" i="6"/>
  <c r="P88" i="6"/>
  <c r="O88" i="6"/>
  <c r="N88" i="6"/>
  <c r="M88" i="6"/>
  <c r="L88" i="6"/>
  <c r="K88" i="6"/>
  <c r="J88" i="6"/>
  <c r="I88" i="6"/>
  <c r="H88" i="6"/>
  <c r="G88" i="6"/>
  <c r="F88" i="6"/>
  <c r="E88" i="6"/>
  <c r="D88" i="6"/>
  <c r="B88" i="6"/>
  <c r="T87" i="6"/>
  <c r="S87" i="6"/>
  <c r="R87" i="6"/>
  <c r="Q87" i="6"/>
  <c r="P87" i="6"/>
  <c r="O87" i="6"/>
  <c r="N87" i="6"/>
  <c r="M87" i="6"/>
  <c r="L87" i="6"/>
  <c r="K87" i="6"/>
  <c r="J87" i="6"/>
  <c r="I87" i="6"/>
  <c r="H87" i="6"/>
  <c r="G87" i="6"/>
  <c r="F87" i="6"/>
  <c r="E87" i="6"/>
  <c r="D87" i="6"/>
  <c r="B87" i="6"/>
  <c r="T86" i="6"/>
  <c r="S86" i="6"/>
  <c r="R86" i="6"/>
  <c r="Q86" i="6"/>
  <c r="P86" i="6"/>
  <c r="O86" i="6"/>
  <c r="N86" i="6"/>
  <c r="M86" i="6"/>
  <c r="L86" i="6"/>
  <c r="K86" i="6"/>
  <c r="J86" i="6"/>
  <c r="I86" i="6"/>
  <c r="H86" i="6"/>
  <c r="G86" i="6"/>
  <c r="F86" i="6"/>
  <c r="E86" i="6"/>
  <c r="D86" i="6"/>
  <c r="B86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E85" i="6"/>
  <c r="D85" i="6"/>
  <c r="B85" i="6"/>
  <c r="T84" i="6"/>
  <c r="S84" i="6"/>
  <c r="R84" i="6"/>
  <c r="Q84" i="6"/>
  <c r="P84" i="6"/>
  <c r="O84" i="6"/>
  <c r="N84" i="6"/>
  <c r="M84" i="6"/>
  <c r="L84" i="6"/>
  <c r="K84" i="6"/>
  <c r="J84" i="6"/>
  <c r="I84" i="6"/>
  <c r="H84" i="6"/>
  <c r="G84" i="6"/>
  <c r="F84" i="6"/>
  <c r="E84" i="6"/>
  <c r="D84" i="6"/>
  <c r="B84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D83" i="6"/>
  <c r="B83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B82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B81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F80" i="6"/>
  <c r="E80" i="6"/>
  <c r="D80" i="6"/>
  <c r="B80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B79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D78" i="6"/>
  <c r="B78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F77" i="6"/>
  <c r="E77" i="6"/>
  <c r="D77" i="6"/>
  <c r="B77" i="6"/>
  <c r="T76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D76" i="6"/>
  <c r="B76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B75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B74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B73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B72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B71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B70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B69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B68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B67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B66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B65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B64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B63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B62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B61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B60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D59" i="6"/>
  <c r="B59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B58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B57" i="6"/>
  <c r="T56" i="6"/>
  <c r="S56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B56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B55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B54" i="6"/>
  <c r="T53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B53" i="6"/>
  <c r="T52" i="6"/>
  <c r="S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B52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B51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B50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B49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B48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B47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B46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B45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B44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B43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B42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B41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B40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B39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B38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B37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B36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B35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B34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B33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B32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B31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B30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B29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B28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B27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B26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B25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B24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B23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B22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B21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B20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B19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B18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B17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B16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B15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B14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B13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B12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B11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B10" i="6"/>
  <c r="T9" i="6"/>
  <c r="S9" i="6"/>
  <c r="R9" i="6"/>
  <c r="Q9" i="6"/>
  <c r="P9" i="6"/>
  <c r="O9" i="6"/>
  <c r="N9" i="6"/>
  <c r="M9" i="6"/>
  <c r="L9" i="6"/>
  <c r="K9" i="6"/>
  <c r="J9" i="6"/>
  <c r="I9" i="6"/>
  <c r="W9" i="6" s="1"/>
  <c r="H9" i="6"/>
  <c r="G9" i="6"/>
  <c r="F9" i="6"/>
  <c r="E9" i="6"/>
  <c r="D9" i="6"/>
  <c r="B9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B8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B7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B6" i="6"/>
  <c r="T5" i="6"/>
  <c r="S5" i="6"/>
  <c r="R5" i="6"/>
  <c r="Q5" i="6"/>
  <c r="P5" i="6"/>
  <c r="O5" i="6"/>
  <c r="N5" i="6"/>
  <c r="M5" i="6"/>
  <c r="L5" i="6"/>
  <c r="K5" i="6"/>
  <c r="J5" i="6"/>
  <c r="I5" i="6"/>
  <c r="W5" i="6" s="1"/>
  <c r="H5" i="6"/>
  <c r="G5" i="6"/>
  <c r="F5" i="6"/>
  <c r="E5" i="6"/>
  <c r="D5" i="6"/>
  <c r="B5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B4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B3" i="6"/>
  <c r="H2" i="6"/>
  <c r="K2" i="6"/>
  <c r="M2" i="6"/>
  <c r="S2" i="6"/>
  <c r="Q2" i="6"/>
  <c r="O2" i="6"/>
  <c r="E2" i="6"/>
  <c r="T2" i="6"/>
  <c r="R2" i="6"/>
  <c r="P2" i="6"/>
  <c r="N2" i="6"/>
  <c r="L2" i="6"/>
  <c r="J2" i="6"/>
  <c r="I2" i="6"/>
  <c r="G2" i="6"/>
  <c r="F2" i="6"/>
  <c r="D2" i="6"/>
  <c r="B2" i="6"/>
  <c r="X3" i="6" l="1"/>
  <c r="X7" i="6"/>
  <c r="X15" i="6"/>
  <c r="X27" i="6"/>
  <c r="X31" i="6"/>
  <c r="X39" i="6"/>
  <c r="X83" i="6"/>
  <c r="X87" i="6"/>
  <c r="X4" i="6"/>
  <c r="X8" i="6"/>
  <c r="X9" i="6"/>
  <c r="X2" i="6"/>
  <c r="X5" i="6"/>
  <c r="W6" i="6"/>
  <c r="W10" i="6"/>
  <c r="W14" i="6"/>
  <c r="W18" i="6"/>
  <c r="W22" i="6"/>
  <c r="W26" i="6"/>
  <c r="W30" i="6"/>
  <c r="W34" i="6"/>
  <c r="W38" i="6"/>
  <c r="W42" i="6"/>
  <c r="W46" i="6"/>
  <c r="W50" i="6"/>
  <c r="W54" i="6"/>
  <c r="W58" i="6"/>
  <c r="W62" i="6"/>
  <c r="W66" i="6"/>
  <c r="W70" i="6"/>
  <c r="W74" i="6"/>
  <c r="W78" i="6"/>
  <c r="W82" i="6"/>
  <c r="W86" i="6"/>
  <c r="W90" i="6"/>
  <c r="W94" i="6"/>
  <c r="W98" i="6"/>
  <c r="W102" i="6"/>
  <c r="W106" i="6"/>
  <c r="W110" i="6"/>
  <c r="W114" i="6"/>
  <c r="W118" i="6"/>
  <c r="W122" i="6"/>
  <c r="W126" i="6"/>
  <c r="W130" i="6"/>
  <c r="W134" i="6"/>
  <c r="W138" i="6"/>
  <c r="W142" i="6"/>
  <c r="W146" i="6"/>
  <c r="W150" i="6"/>
  <c r="W154" i="6"/>
  <c r="W158" i="6"/>
  <c r="W162" i="6"/>
  <c r="W166" i="6"/>
  <c r="W170" i="6"/>
  <c r="W174" i="6"/>
  <c r="W178" i="6"/>
  <c r="W182" i="6"/>
  <c r="W186" i="6"/>
  <c r="W190" i="6"/>
  <c r="W194" i="6"/>
  <c r="W198" i="6"/>
  <c r="W202" i="6"/>
  <c r="W206" i="6"/>
  <c r="W210" i="6"/>
  <c r="W214" i="6"/>
  <c r="W218" i="6"/>
  <c r="W222" i="6"/>
  <c r="W226" i="6"/>
  <c r="W230" i="6"/>
  <c r="W234" i="6"/>
  <c r="W238" i="6"/>
  <c r="W242" i="6"/>
  <c r="W246" i="6"/>
  <c r="W250" i="6"/>
  <c r="W254" i="6"/>
  <c r="W258" i="6"/>
  <c r="W262" i="6"/>
  <c r="W3" i="9"/>
  <c r="W7" i="9"/>
  <c r="W11" i="9"/>
  <c r="W15" i="9"/>
  <c r="W19" i="9"/>
  <c r="W23" i="9"/>
  <c r="W27" i="9"/>
  <c r="W31" i="9"/>
  <c r="W35" i="9"/>
  <c r="X6" i="6"/>
  <c r="X26" i="6"/>
  <c r="X46" i="6"/>
  <c r="X54" i="6"/>
  <c r="X58" i="6"/>
  <c r="X62" i="6"/>
  <c r="X66" i="6"/>
  <c r="X70" i="6"/>
  <c r="X74" i="6"/>
  <c r="X78" i="6"/>
  <c r="X82" i="6"/>
  <c r="X86" i="6"/>
  <c r="X90" i="6"/>
  <c r="X94" i="6"/>
  <c r="X98" i="6"/>
  <c r="X102" i="6"/>
  <c r="X106" i="6"/>
  <c r="X110" i="6"/>
  <c r="X114" i="6"/>
  <c r="X118" i="6"/>
  <c r="X122" i="6"/>
  <c r="X126" i="6"/>
  <c r="X130" i="6"/>
  <c r="X134" i="6"/>
  <c r="X138" i="6"/>
  <c r="X142" i="6"/>
  <c r="X146" i="6"/>
  <c r="X150" i="6"/>
  <c r="X154" i="6"/>
  <c r="X158" i="6"/>
  <c r="X162" i="6"/>
  <c r="X166" i="6"/>
  <c r="X170" i="6"/>
  <c r="X174" i="6"/>
  <c r="X178" i="6"/>
  <c r="X182" i="6"/>
  <c r="X186" i="6"/>
  <c r="X190" i="6"/>
  <c r="X194" i="6"/>
  <c r="X198" i="6"/>
  <c r="X202" i="6"/>
  <c r="X206" i="6"/>
  <c r="X210" i="6"/>
  <c r="X214" i="6"/>
  <c r="X218" i="6"/>
  <c r="X222" i="6"/>
  <c r="X226" i="6"/>
  <c r="X230" i="6"/>
  <c r="X234" i="6"/>
  <c r="X238" i="6"/>
  <c r="X242" i="6"/>
  <c r="X246" i="6"/>
  <c r="X250" i="6"/>
  <c r="X254" i="6"/>
  <c r="X258" i="6"/>
  <c r="X262" i="6"/>
  <c r="X10" i="6"/>
  <c r="X14" i="6"/>
  <c r="X18" i="6"/>
  <c r="X22" i="6"/>
  <c r="X30" i="6"/>
  <c r="X34" i="6"/>
  <c r="X38" i="6"/>
  <c r="X42" i="6"/>
  <c r="X50" i="6"/>
  <c r="W3" i="6"/>
  <c r="W7" i="6"/>
  <c r="W11" i="6"/>
  <c r="W15" i="6"/>
  <c r="W19" i="6"/>
  <c r="W23" i="6"/>
  <c r="W27" i="6"/>
  <c r="W31" i="6"/>
  <c r="W35" i="6"/>
  <c r="W39" i="6"/>
  <c r="W43" i="6"/>
  <c r="W47" i="6"/>
  <c r="W51" i="6"/>
  <c r="W55" i="6"/>
  <c r="W59" i="6"/>
  <c r="W63" i="6"/>
  <c r="W67" i="6"/>
  <c r="W71" i="6"/>
  <c r="W75" i="6"/>
  <c r="W79" i="6"/>
  <c r="W83" i="6"/>
  <c r="W87" i="6"/>
  <c r="W91" i="6"/>
  <c r="W95" i="6"/>
  <c r="W99" i="6"/>
  <c r="W103" i="6"/>
  <c r="W107" i="6"/>
  <c r="W111" i="6"/>
  <c r="W115" i="6"/>
  <c r="W119" i="6"/>
  <c r="W123" i="6"/>
  <c r="W127" i="6"/>
  <c r="W131" i="6"/>
  <c r="W135" i="6"/>
  <c r="W139" i="6"/>
  <c r="W143" i="6"/>
  <c r="W147" i="6"/>
  <c r="W151" i="6"/>
  <c r="W155" i="6"/>
  <c r="W159" i="6"/>
  <c r="W163" i="6"/>
  <c r="W167" i="6"/>
  <c r="W171" i="6"/>
  <c r="W175" i="6"/>
  <c r="W179" i="6"/>
  <c r="W183" i="6"/>
  <c r="W187" i="6"/>
  <c r="W191" i="6"/>
  <c r="W195" i="6"/>
  <c r="W199" i="6"/>
  <c r="W203" i="6"/>
  <c r="W207" i="6"/>
  <c r="W211" i="6"/>
  <c r="W215" i="6"/>
  <c r="W219" i="6"/>
  <c r="W223" i="6"/>
  <c r="W227" i="6"/>
  <c r="W231" i="6"/>
  <c r="W235" i="6"/>
  <c r="W239" i="6"/>
  <c r="W243" i="6"/>
  <c r="W247" i="6"/>
  <c r="W251" i="6"/>
  <c r="W255" i="6"/>
  <c r="W259" i="6"/>
  <c r="W263" i="6"/>
  <c r="X11" i="6"/>
  <c r="X19" i="6"/>
  <c r="X23" i="6"/>
  <c r="X43" i="6"/>
  <c r="X47" i="6"/>
  <c r="X59" i="6"/>
  <c r="X63" i="6"/>
  <c r="X67" i="6"/>
  <c r="X71" i="6"/>
  <c r="X75" i="6"/>
  <c r="X91" i="6"/>
  <c r="X127" i="6"/>
  <c r="X143" i="6"/>
  <c r="X151" i="6"/>
  <c r="X155" i="6"/>
  <c r="X159" i="6"/>
  <c r="X163" i="6"/>
  <c r="X167" i="6"/>
  <c r="X171" i="6"/>
  <c r="X175" i="6"/>
  <c r="X179" i="6"/>
  <c r="X183" i="6"/>
  <c r="X187" i="6"/>
  <c r="X191" i="6"/>
  <c r="X195" i="6"/>
  <c r="X199" i="6"/>
  <c r="X203" i="6"/>
  <c r="X207" i="6"/>
  <c r="X211" i="6"/>
  <c r="X215" i="6"/>
  <c r="X219" i="6"/>
  <c r="X223" i="6"/>
  <c r="X227" i="6"/>
  <c r="X231" i="6"/>
  <c r="X235" i="6"/>
  <c r="X239" i="6"/>
  <c r="X243" i="6"/>
  <c r="X247" i="6"/>
  <c r="X251" i="6"/>
  <c r="X255" i="6"/>
  <c r="X259" i="6"/>
  <c r="X263" i="6"/>
  <c r="X35" i="6"/>
  <c r="X51" i="6"/>
  <c r="X55" i="6"/>
  <c r="X79" i="6"/>
  <c r="X95" i="6"/>
  <c r="X99" i="6"/>
  <c r="X103" i="6"/>
  <c r="X107" i="6"/>
  <c r="X111" i="6"/>
  <c r="X115" i="6"/>
  <c r="X119" i="6"/>
  <c r="X123" i="6"/>
  <c r="X131" i="6"/>
  <c r="X135" i="6"/>
  <c r="X139" i="6"/>
  <c r="X147" i="6"/>
  <c r="W4" i="6"/>
  <c r="W8" i="6"/>
  <c r="W12" i="6"/>
  <c r="W16" i="6"/>
  <c r="W20" i="6"/>
  <c r="W24" i="6"/>
  <c r="W28" i="6"/>
  <c r="W32" i="6"/>
  <c r="W36" i="6"/>
  <c r="W40" i="6"/>
  <c r="W44" i="6"/>
  <c r="W48" i="6"/>
  <c r="W52" i="6"/>
  <c r="W56" i="6"/>
  <c r="W60" i="6"/>
  <c r="W64" i="6"/>
  <c r="W68" i="6"/>
  <c r="W72" i="6"/>
  <c r="W76" i="6"/>
  <c r="W80" i="6"/>
  <c r="W84" i="6"/>
  <c r="W88" i="6"/>
  <c r="W92" i="6"/>
  <c r="W96" i="6"/>
  <c r="W100" i="6"/>
  <c r="W104" i="6"/>
  <c r="W108" i="6"/>
  <c r="W112" i="6"/>
  <c r="W116" i="6"/>
  <c r="W120" i="6"/>
  <c r="W124" i="6"/>
  <c r="W128" i="6"/>
  <c r="W132" i="6"/>
  <c r="W136" i="6"/>
  <c r="W140" i="6"/>
  <c r="W144" i="6"/>
  <c r="W148" i="6"/>
  <c r="W152" i="6"/>
  <c r="W156" i="6"/>
  <c r="W160" i="6"/>
  <c r="W164" i="6"/>
  <c r="W168" i="6"/>
  <c r="W172" i="6"/>
  <c r="W176" i="6"/>
  <c r="W180" i="6"/>
  <c r="W184" i="6"/>
  <c r="W188" i="6"/>
  <c r="W192" i="6"/>
  <c r="W196" i="6"/>
  <c r="W200" i="6"/>
  <c r="W204" i="6"/>
  <c r="W208" i="6"/>
  <c r="W212" i="6"/>
  <c r="W216" i="6"/>
  <c r="W220" i="6"/>
  <c r="W224" i="6"/>
  <c r="W228" i="6"/>
  <c r="W232" i="6"/>
  <c r="W236" i="6"/>
  <c r="W240" i="6"/>
  <c r="W244" i="6"/>
  <c r="W248" i="6"/>
  <c r="W252" i="6"/>
  <c r="W256" i="6"/>
  <c r="W260" i="6"/>
  <c r="W5" i="9"/>
  <c r="W9" i="9"/>
  <c r="W13" i="9"/>
  <c r="W17" i="9"/>
  <c r="W21" i="9"/>
  <c r="W25" i="9"/>
  <c r="W29" i="9"/>
  <c r="W33" i="9"/>
  <c r="W37" i="9"/>
  <c r="W41" i="9"/>
  <c r="N35" i="4"/>
  <c r="N46" i="4"/>
  <c r="N52" i="4"/>
  <c r="N69" i="4"/>
  <c r="N4" i="4"/>
  <c r="N22" i="4"/>
  <c r="N63" i="4"/>
  <c r="N12" i="4"/>
  <c r="N59" i="4"/>
  <c r="N65" i="4"/>
  <c r="N16" i="4"/>
  <c r="N68" i="4"/>
  <c r="N8" i="4"/>
  <c r="N43" i="4"/>
  <c r="N49" i="4"/>
  <c r="N54" i="4"/>
  <c r="N77" i="4"/>
  <c r="N3" i="4"/>
  <c r="N9" i="4"/>
  <c r="N14" i="4"/>
  <c r="N55" i="4"/>
  <c r="N73" i="4"/>
  <c r="N78" i="4"/>
  <c r="N27" i="4"/>
  <c r="N33" i="4"/>
  <c r="N38" i="4"/>
  <c r="N56" i="4"/>
  <c r="N61" i="4"/>
  <c r="E5" i="4"/>
  <c r="N5" i="4" s="1"/>
  <c r="E13" i="4"/>
  <c r="N13" i="4" s="1"/>
  <c r="E21" i="4"/>
  <c r="N21" i="4" s="1"/>
  <c r="E29" i="4"/>
  <c r="N29" i="4" s="1"/>
  <c r="E37" i="4"/>
  <c r="N37" i="4" s="1"/>
  <c r="E45" i="4"/>
  <c r="N45" i="4" s="1"/>
  <c r="E53" i="4"/>
  <c r="N53" i="4" s="1"/>
  <c r="E61" i="4"/>
  <c r="E69" i="4"/>
  <c r="E77" i="4"/>
  <c r="E4" i="4"/>
  <c r="E12" i="4"/>
  <c r="E20" i="4"/>
  <c r="N20" i="4" s="1"/>
  <c r="E28" i="4"/>
  <c r="N28" i="4" s="1"/>
  <c r="E36" i="4"/>
  <c r="N36" i="4" s="1"/>
  <c r="E44" i="4"/>
  <c r="N44" i="4" s="1"/>
  <c r="E52" i="4"/>
  <c r="E60" i="4"/>
  <c r="N60" i="4" s="1"/>
  <c r="E68" i="4"/>
  <c r="E76" i="4"/>
  <c r="N76" i="4" s="1"/>
  <c r="D7" i="4"/>
  <c r="N7" i="4" s="1"/>
  <c r="D8" i="4"/>
  <c r="D15" i="4"/>
  <c r="N15" i="4" s="1"/>
  <c r="D16" i="4"/>
  <c r="D23" i="4"/>
  <c r="N23" i="4" s="1"/>
  <c r="D24" i="4"/>
  <c r="N24" i="4" s="1"/>
  <c r="D31" i="4"/>
  <c r="N31" i="4" s="1"/>
  <c r="D32" i="4"/>
  <c r="N32" i="4" s="1"/>
  <c r="D39" i="4"/>
  <c r="N39" i="4" s="1"/>
  <c r="D40" i="4"/>
  <c r="N40" i="4" s="1"/>
  <c r="D47" i="4"/>
  <c r="N47" i="4" s="1"/>
  <c r="D48" i="4"/>
  <c r="N48" i="4" s="1"/>
  <c r="D55" i="4"/>
  <c r="D56" i="4"/>
  <c r="D63" i="4"/>
  <c r="D64" i="4"/>
  <c r="N64" i="4" s="1"/>
  <c r="D71" i="4"/>
  <c r="N71" i="4" s="1"/>
  <c r="D72" i="4"/>
  <c r="N72" i="4" s="1"/>
  <c r="D79" i="4"/>
  <c r="N79" i="4" s="1"/>
  <c r="D80" i="4"/>
  <c r="N80" i="4" s="1"/>
  <c r="X13" i="6"/>
  <c r="X17" i="6"/>
  <c r="X21" i="6"/>
  <c r="X25" i="6"/>
  <c r="X29" i="6"/>
  <c r="X33" i="6"/>
  <c r="X37" i="6"/>
  <c r="X41" i="6"/>
  <c r="X45" i="6"/>
  <c r="X49" i="6"/>
  <c r="X53" i="6"/>
  <c r="X57" i="6"/>
  <c r="X61" i="6"/>
  <c r="X65" i="6"/>
  <c r="X69" i="6"/>
  <c r="X73" i="6"/>
  <c r="X77" i="6"/>
  <c r="X81" i="6"/>
  <c r="X85" i="6"/>
  <c r="X89" i="6"/>
  <c r="X93" i="6"/>
  <c r="X97" i="6"/>
  <c r="X101" i="6"/>
  <c r="X105" i="6"/>
  <c r="X109" i="6"/>
  <c r="X113" i="6"/>
  <c r="X117" i="6"/>
  <c r="X121" i="6"/>
  <c r="X125" i="6"/>
  <c r="X129" i="6"/>
  <c r="X133" i="6"/>
  <c r="X137" i="6"/>
  <c r="X141" i="6"/>
  <c r="X145" i="6"/>
  <c r="X149" i="6"/>
  <c r="X153" i="6"/>
  <c r="X157" i="6"/>
  <c r="X161" i="6"/>
  <c r="X165" i="6"/>
  <c r="X169" i="6"/>
  <c r="X173" i="6"/>
  <c r="X177" i="6"/>
  <c r="X181" i="6"/>
  <c r="X185" i="6"/>
  <c r="X189" i="6"/>
  <c r="X193" i="6"/>
  <c r="X197" i="6"/>
  <c r="X201" i="6"/>
  <c r="X205" i="6"/>
  <c r="X209" i="6"/>
  <c r="X213" i="6"/>
  <c r="X217" i="6"/>
  <c r="X221" i="6"/>
  <c r="X225" i="6"/>
  <c r="X229" i="6"/>
  <c r="X233" i="6"/>
  <c r="X237" i="6"/>
  <c r="X241" i="6"/>
  <c r="X245" i="6"/>
  <c r="X249" i="6"/>
  <c r="X253" i="6"/>
  <c r="X257" i="6"/>
  <c r="X261" i="6"/>
  <c r="W43" i="9"/>
  <c r="W4" i="9"/>
  <c r="W8" i="9"/>
  <c r="W12" i="9"/>
  <c r="W16" i="9"/>
  <c r="W20" i="9"/>
  <c r="W24" i="9"/>
  <c r="W28" i="9"/>
  <c r="W32" i="9"/>
  <c r="W36" i="9"/>
  <c r="W40" i="9"/>
  <c r="X12" i="6"/>
  <c r="X20" i="6"/>
  <c r="X32" i="6"/>
  <c r="X36" i="6"/>
  <c r="X48" i="6"/>
  <c r="X56" i="6"/>
  <c r="X76" i="6"/>
  <c r="X84" i="6"/>
  <c r="X92" i="6"/>
  <c r="X100" i="6"/>
  <c r="X108" i="6"/>
  <c r="X116" i="6"/>
  <c r="X124" i="6"/>
  <c r="X128" i="6"/>
  <c r="X136" i="6"/>
  <c r="X144" i="6"/>
  <c r="X156" i="6"/>
  <c r="X164" i="6"/>
  <c r="X172" i="6"/>
  <c r="X176" i="6"/>
  <c r="X188" i="6"/>
  <c r="X192" i="6"/>
  <c r="X196" i="6"/>
  <c r="X236" i="6"/>
  <c r="X240" i="6"/>
  <c r="X244" i="6"/>
  <c r="X248" i="6"/>
  <c r="X252" i="6"/>
  <c r="X256" i="6"/>
  <c r="X260" i="6"/>
  <c r="W2" i="6"/>
  <c r="X16" i="6"/>
  <c r="X24" i="6"/>
  <c r="X28" i="6"/>
  <c r="X40" i="6"/>
  <c r="X44" i="6"/>
  <c r="X52" i="6"/>
  <c r="X60" i="6"/>
  <c r="X64" i="6"/>
  <c r="X68" i="6"/>
  <c r="X72" i="6"/>
  <c r="X80" i="6"/>
  <c r="X88" i="6"/>
  <c r="X96" i="6"/>
  <c r="X104" i="6"/>
  <c r="X112" i="6"/>
  <c r="X120" i="6"/>
  <c r="X132" i="6"/>
  <c r="X140" i="6"/>
  <c r="X148" i="6"/>
  <c r="X152" i="6"/>
  <c r="X160" i="6"/>
  <c r="X168" i="6"/>
  <c r="X180" i="6"/>
  <c r="X184" i="6"/>
  <c r="X200" i="6"/>
  <c r="X204" i="6"/>
  <c r="X208" i="6"/>
  <c r="X212" i="6"/>
  <c r="X216" i="6"/>
  <c r="X220" i="6"/>
  <c r="X224" i="6"/>
  <c r="X228" i="6"/>
  <c r="X232" i="6"/>
  <c r="W13" i="6"/>
  <c r="W17" i="6"/>
  <c r="W21" i="6"/>
  <c r="W25" i="6"/>
  <c r="W29" i="6"/>
  <c r="W33" i="6"/>
  <c r="W37" i="6"/>
  <c r="W41" i="6"/>
  <c r="W45" i="6"/>
  <c r="W49" i="6"/>
  <c r="W53" i="6"/>
  <c r="W57" i="6"/>
  <c r="W61" i="6"/>
  <c r="W65" i="6"/>
  <c r="W69" i="6"/>
  <c r="W73" i="6"/>
  <c r="W77" i="6"/>
  <c r="W81" i="6"/>
  <c r="W85" i="6"/>
  <c r="W89" i="6"/>
  <c r="W93" i="6"/>
  <c r="W97" i="6"/>
  <c r="W101" i="6"/>
  <c r="W105" i="6"/>
  <c r="W109" i="6"/>
  <c r="W113" i="6"/>
  <c r="W117" i="6"/>
  <c r="W121" i="6"/>
  <c r="W125" i="6"/>
  <c r="W129" i="6"/>
  <c r="W133" i="6"/>
  <c r="W137" i="6"/>
  <c r="W141" i="6"/>
  <c r="W145" i="6"/>
  <c r="W149" i="6"/>
  <c r="W153" i="6"/>
  <c r="W157" i="6"/>
  <c r="W161" i="6"/>
  <c r="W165" i="6"/>
  <c r="W169" i="6"/>
  <c r="W173" i="6"/>
  <c r="W177" i="6"/>
  <c r="W181" i="6"/>
  <c r="W185" i="6"/>
  <c r="W189" i="6"/>
  <c r="W193" i="6"/>
  <c r="W197" i="6"/>
  <c r="W201" i="6"/>
  <c r="W205" i="6"/>
  <c r="W209" i="6"/>
  <c r="W213" i="6"/>
  <c r="W217" i="6"/>
  <c r="W221" i="6"/>
  <c r="W225" i="6"/>
  <c r="W229" i="6"/>
  <c r="W233" i="6"/>
  <c r="W237" i="6"/>
  <c r="W241" i="6"/>
  <c r="W245" i="6"/>
  <c r="W249" i="6"/>
  <c r="W253" i="6"/>
  <c r="W2" i="9"/>
  <c r="W6" i="9"/>
  <c r="W10" i="9"/>
  <c r="W14" i="9"/>
  <c r="W18" i="9"/>
  <c r="W22" i="9"/>
  <c r="W26" i="9"/>
  <c r="W30" i="9"/>
  <c r="W34" i="9"/>
  <c r="W38" i="9"/>
  <c r="W42" i="9"/>
  <c r="A43" i="12"/>
  <c r="I43" i="12" s="1"/>
  <c r="A42" i="12"/>
  <c r="I42" i="12" s="1"/>
  <c r="A41" i="12"/>
  <c r="I41" i="12" s="1"/>
  <c r="A40" i="12"/>
  <c r="I40" i="12" s="1"/>
  <c r="A39" i="12"/>
  <c r="I39" i="12" s="1"/>
  <c r="A38" i="12"/>
  <c r="I38" i="12" s="1"/>
  <c r="A37" i="12"/>
  <c r="I37" i="12" s="1"/>
  <c r="A36" i="12"/>
  <c r="I36" i="12" s="1"/>
  <c r="A35" i="12"/>
  <c r="I35" i="12" s="1"/>
  <c r="A34" i="12"/>
  <c r="I34" i="12" s="1"/>
  <c r="A33" i="12"/>
  <c r="I33" i="12" s="1"/>
  <c r="A32" i="12"/>
  <c r="I32" i="12" s="1"/>
  <c r="A31" i="12"/>
  <c r="I31" i="12" s="1"/>
  <c r="A30" i="12"/>
  <c r="I30" i="12" s="1"/>
  <c r="A29" i="12"/>
  <c r="I29" i="12" s="1"/>
  <c r="A28" i="12"/>
  <c r="I28" i="12" s="1"/>
  <c r="A27" i="12"/>
  <c r="I27" i="12" s="1"/>
  <c r="A26" i="12"/>
  <c r="I26" i="12" s="1"/>
  <c r="A25" i="12"/>
  <c r="I25" i="12" s="1"/>
  <c r="A24" i="12"/>
  <c r="I24" i="12" s="1"/>
  <c r="A23" i="12"/>
  <c r="I23" i="12" s="1"/>
  <c r="A22" i="12"/>
  <c r="I22" i="12" s="1"/>
  <c r="A21" i="12"/>
  <c r="I21" i="12" s="1"/>
  <c r="A20" i="12"/>
  <c r="I20" i="12" s="1"/>
  <c r="A19" i="12"/>
  <c r="I19" i="12" s="1"/>
  <c r="A18" i="12"/>
  <c r="I18" i="12" s="1"/>
  <c r="A17" i="12"/>
  <c r="I17" i="12" s="1"/>
  <c r="A16" i="12"/>
  <c r="I16" i="12" s="1"/>
  <c r="A15" i="12"/>
  <c r="I15" i="12" s="1"/>
  <c r="A14" i="12"/>
  <c r="I14" i="12" s="1"/>
  <c r="A13" i="12"/>
  <c r="I13" i="12" s="1"/>
  <c r="A12" i="12"/>
  <c r="I12" i="12" s="1"/>
  <c r="A11" i="12"/>
  <c r="I11" i="12" s="1"/>
  <c r="A10" i="12"/>
  <c r="I10" i="12" s="1"/>
  <c r="A9" i="12"/>
  <c r="I9" i="12" s="1"/>
  <c r="A8" i="12"/>
  <c r="I8" i="12" s="1"/>
  <c r="A7" i="12"/>
  <c r="I7" i="12" s="1"/>
  <c r="A6" i="12"/>
  <c r="I6" i="12" s="1"/>
  <c r="A5" i="12"/>
  <c r="I5" i="12" s="1"/>
  <c r="A4" i="12"/>
  <c r="A3" i="12"/>
  <c r="J3" i="9"/>
  <c r="A2" i="12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B41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C39" i="9"/>
  <c r="B39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C37" i="11" s="1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S35" i="9"/>
  <c r="R35" i="9"/>
  <c r="Q35" i="9"/>
  <c r="P35" i="9"/>
  <c r="O35" i="9"/>
  <c r="N35" i="9"/>
  <c r="M35" i="9"/>
  <c r="L35" i="9"/>
  <c r="K35" i="9"/>
  <c r="J35" i="9"/>
  <c r="I35" i="9"/>
  <c r="H35" i="9"/>
  <c r="F35" i="11" s="1"/>
  <c r="G35" i="9"/>
  <c r="F35" i="9"/>
  <c r="E35" i="9"/>
  <c r="D35" i="9"/>
  <c r="C35" i="9"/>
  <c r="B35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11" s="1"/>
  <c r="E33" i="9"/>
  <c r="D33" i="9"/>
  <c r="D33" i="11" s="1"/>
  <c r="C33" i="9"/>
  <c r="B33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D31" i="11" s="1"/>
  <c r="C31" i="9"/>
  <c r="B31" i="9"/>
  <c r="C31" i="11" s="1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S29" i="9"/>
  <c r="R29" i="9"/>
  <c r="Q29" i="9"/>
  <c r="P29" i="9"/>
  <c r="O29" i="9"/>
  <c r="N29" i="9"/>
  <c r="M29" i="9"/>
  <c r="L29" i="9"/>
  <c r="K29" i="9"/>
  <c r="J29" i="9"/>
  <c r="I29" i="9"/>
  <c r="H29" i="9"/>
  <c r="F29" i="11" s="1"/>
  <c r="G29" i="9"/>
  <c r="F29" i="9"/>
  <c r="E29" i="9"/>
  <c r="D29" i="9"/>
  <c r="C29" i="9"/>
  <c r="B29" i="9"/>
  <c r="C29" i="11" s="1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S27" i="9"/>
  <c r="R27" i="9"/>
  <c r="Q27" i="9"/>
  <c r="P27" i="9"/>
  <c r="O27" i="9"/>
  <c r="N27" i="9"/>
  <c r="M27" i="9"/>
  <c r="L27" i="9"/>
  <c r="K27" i="9"/>
  <c r="J27" i="9"/>
  <c r="I27" i="9"/>
  <c r="H27" i="9"/>
  <c r="F27" i="11" s="1"/>
  <c r="G27" i="9"/>
  <c r="F27" i="9"/>
  <c r="E27" i="11" s="1"/>
  <c r="E27" i="9"/>
  <c r="D27" i="9"/>
  <c r="D27" i="11" s="1"/>
  <c r="C27" i="9"/>
  <c r="B27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C26" i="11" s="1"/>
  <c r="B26" i="9"/>
  <c r="S25" i="9"/>
  <c r="R25" i="9"/>
  <c r="Q25" i="9"/>
  <c r="E25" i="12" s="1"/>
  <c r="P25" i="9"/>
  <c r="O25" i="9"/>
  <c r="N25" i="9"/>
  <c r="M25" i="9"/>
  <c r="L25" i="9"/>
  <c r="K25" i="9"/>
  <c r="J25" i="9"/>
  <c r="I25" i="9"/>
  <c r="H25" i="9"/>
  <c r="G25" i="9"/>
  <c r="F25" i="9"/>
  <c r="E25" i="11" s="1"/>
  <c r="E25" i="9"/>
  <c r="D25" i="9"/>
  <c r="D25" i="11" s="1"/>
  <c r="C25" i="9"/>
  <c r="B25" i="9"/>
  <c r="C25" i="11" s="1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S23" i="9"/>
  <c r="R23" i="9"/>
  <c r="Q23" i="9"/>
  <c r="P23" i="9"/>
  <c r="O23" i="9"/>
  <c r="N23" i="9"/>
  <c r="M23" i="9"/>
  <c r="L23" i="9"/>
  <c r="K23" i="9"/>
  <c r="J23" i="9"/>
  <c r="I23" i="9"/>
  <c r="H23" i="9"/>
  <c r="F23" i="11" s="1"/>
  <c r="G23" i="9"/>
  <c r="F23" i="9"/>
  <c r="E23" i="9"/>
  <c r="D23" i="9"/>
  <c r="D23" i="11" s="1"/>
  <c r="C23" i="9"/>
  <c r="B23" i="9"/>
  <c r="C23" i="11" s="1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E22" i="11" s="1"/>
  <c r="F22" i="9"/>
  <c r="E22" i="9"/>
  <c r="D22" i="9"/>
  <c r="C22" i="9"/>
  <c r="B22" i="9"/>
  <c r="S21" i="9"/>
  <c r="R21" i="9"/>
  <c r="Q21" i="9"/>
  <c r="P21" i="9"/>
  <c r="O21" i="9"/>
  <c r="N21" i="9"/>
  <c r="M21" i="9"/>
  <c r="L21" i="9"/>
  <c r="K21" i="9"/>
  <c r="J21" i="9"/>
  <c r="I21" i="9"/>
  <c r="H21" i="9"/>
  <c r="F21" i="11" s="1"/>
  <c r="G21" i="9"/>
  <c r="F21" i="9"/>
  <c r="E21" i="11" s="1"/>
  <c r="E21" i="9"/>
  <c r="D21" i="9"/>
  <c r="C21" i="9"/>
  <c r="B21" i="9"/>
  <c r="C21" i="11" s="1"/>
  <c r="S20" i="9"/>
  <c r="R20" i="9"/>
  <c r="Q20" i="9"/>
  <c r="P20" i="9"/>
  <c r="D20" i="12" s="1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S19" i="9"/>
  <c r="R19" i="9"/>
  <c r="Q19" i="9"/>
  <c r="P19" i="9"/>
  <c r="D19" i="12" s="1"/>
  <c r="O19" i="9"/>
  <c r="N19" i="9"/>
  <c r="M19" i="9"/>
  <c r="L19" i="9"/>
  <c r="K19" i="9"/>
  <c r="C19" i="12" s="1"/>
  <c r="J19" i="9"/>
  <c r="I19" i="9"/>
  <c r="H19" i="9"/>
  <c r="F19" i="11" s="1"/>
  <c r="G19" i="9"/>
  <c r="F19" i="9"/>
  <c r="E19" i="11" s="1"/>
  <c r="E19" i="9"/>
  <c r="D19" i="9"/>
  <c r="D19" i="11" s="1"/>
  <c r="C19" i="9"/>
  <c r="B19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C18" i="11" s="1"/>
  <c r="B18" i="9"/>
  <c r="S17" i="9"/>
  <c r="R17" i="9"/>
  <c r="Q17" i="9"/>
  <c r="E17" i="12" s="1"/>
  <c r="P17" i="9"/>
  <c r="O17" i="9"/>
  <c r="N17" i="9"/>
  <c r="M17" i="9"/>
  <c r="L17" i="9"/>
  <c r="K17" i="9"/>
  <c r="J17" i="9"/>
  <c r="I17" i="9"/>
  <c r="H17" i="9"/>
  <c r="G17" i="9"/>
  <c r="F17" i="9"/>
  <c r="E17" i="11" s="1"/>
  <c r="E17" i="9"/>
  <c r="D17" i="9"/>
  <c r="D17" i="11" s="1"/>
  <c r="C17" i="9"/>
  <c r="B17" i="9"/>
  <c r="C17" i="11" s="1"/>
  <c r="S16" i="9"/>
  <c r="R16" i="9"/>
  <c r="Q16" i="9"/>
  <c r="E16" i="12" s="1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S15" i="9"/>
  <c r="R15" i="9"/>
  <c r="Q15" i="9"/>
  <c r="P15" i="9"/>
  <c r="O15" i="9"/>
  <c r="N15" i="9"/>
  <c r="M15" i="9"/>
  <c r="L15" i="9"/>
  <c r="K15" i="9"/>
  <c r="J15" i="9"/>
  <c r="I15" i="9"/>
  <c r="H15" i="9"/>
  <c r="F15" i="11" s="1"/>
  <c r="G15" i="9"/>
  <c r="F15" i="9"/>
  <c r="E15" i="9"/>
  <c r="D15" i="9"/>
  <c r="D15" i="11" s="1"/>
  <c r="C15" i="9"/>
  <c r="B15" i="9"/>
  <c r="C15" i="11" s="1"/>
  <c r="S14" i="9"/>
  <c r="R14" i="9"/>
  <c r="Q14" i="9"/>
  <c r="P14" i="9"/>
  <c r="O14" i="9"/>
  <c r="N14" i="9"/>
  <c r="M14" i="9"/>
  <c r="L14" i="9"/>
  <c r="K14" i="9"/>
  <c r="J14" i="9"/>
  <c r="B14" i="12" s="1"/>
  <c r="I14" i="9"/>
  <c r="H14" i="9"/>
  <c r="G14" i="9"/>
  <c r="E14" i="11" s="1"/>
  <c r="F14" i="9"/>
  <c r="E14" i="9"/>
  <c r="D14" i="9"/>
  <c r="C14" i="9"/>
  <c r="B14" i="9"/>
  <c r="C14" i="11" s="1"/>
  <c r="S13" i="9"/>
  <c r="R13" i="9"/>
  <c r="Q13" i="9"/>
  <c r="P13" i="9"/>
  <c r="O13" i="9"/>
  <c r="N13" i="9"/>
  <c r="M13" i="9"/>
  <c r="L13" i="9"/>
  <c r="K13" i="9"/>
  <c r="J13" i="9"/>
  <c r="B13" i="12" s="1"/>
  <c r="I13" i="9"/>
  <c r="H13" i="9"/>
  <c r="F13" i="11" s="1"/>
  <c r="G13" i="9"/>
  <c r="F13" i="9"/>
  <c r="E13" i="11" s="1"/>
  <c r="E13" i="9"/>
  <c r="D13" i="9"/>
  <c r="C13" i="9"/>
  <c r="B13" i="9"/>
  <c r="C13" i="11" s="1"/>
  <c r="S12" i="9"/>
  <c r="R12" i="9"/>
  <c r="Q12" i="9"/>
  <c r="P12" i="9"/>
  <c r="D12" i="12" s="1"/>
  <c r="O12" i="9"/>
  <c r="N12" i="9"/>
  <c r="M12" i="9"/>
  <c r="L12" i="9"/>
  <c r="K12" i="9"/>
  <c r="J12" i="9"/>
  <c r="I12" i="9"/>
  <c r="H12" i="9"/>
  <c r="F12" i="11" s="1"/>
  <c r="G12" i="9"/>
  <c r="F12" i="9"/>
  <c r="E12" i="9"/>
  <c r="D12" i="9"/>
  <c r="C12" i="9"/>
  <c r="B12" i="9"/>
  <c r="S11" i="9"/>
  <c r="R11" i="9"/>
  <c r="Q11" i="9"/>
  <c r="P11" i="9"/>
  <c r="D11" i="12" s="1"/>
  <c r="O11" i="9"/>
  <c r="N11" i="9"/>
  <c r="M11" i="9"/>
  <c r="L11" i="9"/>
  <c r="K11" i="9"/>
  <c r="C11" i="12" s="1"/>
  <c r="J11" i="9"/>
  <c r="I11" i="9"/>
  <c r="H11" i="9"/>
  <c r="F11" i="11" s="1"/>
  <c r="G11" i="9"/>
  <c r="F11" i="9"/>
  <c r="E11" i="11" s="1"/>
  <c r="E11" i="9"/>
  <c r="D11" i="9"/>
  <c r="D11" i="11" s="1"/>
  <c r="C11" i="9"/>
  <c r="B11" i="9"/>
  <c r="S10" i="9"/>
  <c r="R10" i="9"/>
  <c r="Q10" i="9"/>
  <c r="P10" i="9"/>
  <c r="D10" i="12" s="1"/>
  <c r="O10" i="9"/>
  <c r="N10" i="9"/>
  <c r="M10" i="9"/>
  <c r="L10" i="9"/>
  <c r="K10" i="9"/>
  <c r="C10" i="12" s="1"/>
  <c r="J10" i="9"/>
  <c r="I10" i="9"/>
  <c r="H10" i="9"/>
  <c r="G10" i="9"/>
  <c r="F10" i="9"/>
  <c r="E10" i="11" s="1"/>
  <c r="E10" i="9"/>
  <c r="D10" i="9"/>
  <c r="C10" i="9"/>
  <c r="C10" i="11" s="1"/>
  <c r="B10" i="9"/>
  <c r="S9" i="9"/>
  <c r="R9" i="9"/>
  <c r="Q9" i="9"/>
  <c r="E9" i="12" s="1"/>
  <c r="P9" i="9"/>
  <c r="O9" i="9"/>
  <c r="N9" i="9"/>
  <c r="M9" i="9"/>
  <c r="L9" i="9"/>
  <c r="K9" i="9"/>
  <c r="J9" i="9"/>
  <c r="I9" i="9"/>
  <c r="H9" i="9"/>
  <c r="G9" i="9"/>
  <c r="F9" i="9"/>
  <c r="E9" i="11" s="1"/>
  <c r="E9" i="9"/>
  <c r="D9" i="9"/>
  <c r="D9" i="11" s="1"/>
  <c r="C9" i="9"/>
  <c r="B9" i="9"/>
  <c r="C9" i="11" s="1"/>
  <c r="S8" i="9"/>
  <c r="R8" i="9"/>
  <c r="Q8" i="9"/>
  <c r="E8" i="12" s="1"/>
  <c r="P8" i="9"/>
  <c r="O8" i="9"/>
  <c r="N8" i="9"/>
  <c r="M8" i="9"/>
  <c r="L8" i="9"/>
  <c r="K8" i="9"/>
  <c r="J8" i="9"/>
  <c r="I8" i="9"/>
  <c r="H8" i="9"/>
  <c r="G8" i="9"/>
  <c r="F8" i="9"/>
  <c r="E8" i="9"/>
  <c r="D8" i="9"/>
  <c r="D8" i="11" s="1"/>
  <c r="C8" i="9"/>
  <c r="B8" i="9"/>
  <c r="S7" i="9"/>
  <c r="R7" i="9"/>
  <c r="Q7" i="9"/>
  <c r="E7" i="12" s="1"/>
  <c r="P7" i="9"/>
  <c r="O7" i="9"/>
  <c r="N7" i="9"/>
  <c r="M7" i="9"/>
  <c r="L7" i="9"/>
  <c r="K7" i="9"/>
  <c r="J7" i="9"/>
  <c r="I7" i="9"/>
  <c r="H7" i="9"/>
  <c r="F7" i="11" s="1"/>
  <c r="G7" i="9"/>
  <c r="F7" i="9"/>
  <c r="E7" i="9"/>
  <c r="D7" i="9"/>
  <c r="D7" i="11" s="1"/>
  <c r="C7" i="9"/>
  <c r="B7" i="9"/>
  <c r="C7" i="11" s="1"/>
  <c r="S6" i="9"/>
  <c r="R6" i="9"/>
  <c r="Q6" i="9"/>
  <c r="P6" i="9"/>
  <c r="O6" i="9"/>
  <c r="N6" i="9"/>
  <c r="M6" i="9"/>
  <c r="L6" i="9"/>
  <c r="K6" i="9"/>
  <c r="J6" i="9"/>
  <c r="B6" i="12" s="1"/>
  <c r="I6" i="9"/>
  <c r="H6" i="9"/>
  <c r="G6" i="9"/>
  <c r="E6" i="11" s="1"/>
  <c r="F6" i="9"/>
  <c r="E6" i="9"/>
  <c r="D6" i="9"/>
  <c r="C6" i="9"/>
  <c r="B6" i="9"/>
  <c r="C6" i="11" s="1"/>
  <c r="S5" i="9"/>
  <c r="R5" i="9"/>
  <c r="Q5" i="9"/>
  <c r="P5" i="9"/>
  <c r="O5" i="9"/>
  <c r="N5" i="9"/>
  <c r="M5" i="9"/>
  <c r="L5" i="9"/>
  <c r="K5" i="9"/>
  <c r="J5" i="9"/>
  <c r="B5" i="12" s="1"/>
  <c r="I5" i="9"/>
  <c r="H5" i="9"/>
  <c r="F5" i="11" s="1"/>
  <c r="G5" i="9"/>
  <c r="F5" i="9"/>
  <c r="E5" i="11" s="1"/>
  <c r="E5" i="9"/>
  <c r="D5" i="9"/>
  <c r="C5" i="9"/>
  <c r="B5" i="9"/>
  <c r="C5" i="11" s="1"/>
  <c r="S4" i="9"/>
  <c r="R4" i="9"/>
  <c r="Q4" i="9"/>
  <c r="P4" i="9"/>
  <c r="D4" i="12" s="1"/>
  <c r="O4" i="9"/>
  <c r="N4" i="9"/>
  <c r="M4" i="9"/>
  <c r="L4" i="9"/>
  <c r="K4" i="9"/>
  <c r="J4" i="9"/>
  <c r="I4" i="9"/>
  <c r="H4" i="9"/>
  <c r="F4" i="11" s="1"/>
  <c r="G4" i="9"/>
  <c r="F4" i="9"/>
  <c r="E4" i="9"/>
  <c r="D4" i="9"/>
  <c r="C4" i="9"/>
  <c r="B4" i="9"/>
  <c r="S3" i="9"/>
  <c r="R3" i="9"/>
  <c r="Q3" i="9"/>
  <c r="P3" i="9"/>
  <c r="D3" i="12" s="1"/>
  <c r="O3" i="9"/>
  <c r="N3" i="9"/>
  <c r="M3" i="9"/>
  <c r="L3" i="9"/>
  <c r="K3" i="9"/>
  <c r="C3" i="12" s="1"/>
  <c r="I3" i="9"/>
  <c r="H3" i="9"/>
  <c r="G3" i="9"/>
  <c r="E3" i="11" s="1"/>
  <c r="F3" i="9"/>
  <c r="E3" i="9"/>
  <c r="D3" i="9"/>
  <c r="C3" i="9"/>
  <c r="B3" i="9"/>
  <c r="C3" i="11" s="1"/>
  <c r="T2" i="9"/>
  <c r="S2" i="9"/>
  <c r="R2" i="9"/>
  <c r="Q2" i="9"/>
  <c r="P2" i="9"/>
  <c r="O2" i="9"/>
  <c r="N2" i="9"/>
  <c r="M2" i="9"/>
  <c r="L2" i="9"/>
  <c r="K2" i="9"/>
  <c r="J2" i="9"/>
  <c r="B2" i="12" s="1"/>
  <c r="I2" i="9"/>
  <c r="H2" i="9"/>
  <c r="F2" i="11" s="1"/>
  <c r="G2" i="9"/>
  <c r="F2" i="9"/>
  <c r="E2" i="11" s="1"/>
  <c r="E2" i="9"/>
  <c r="D2" i="9"/>
  <c r="C2" i="9"/>
  <c r="B2" i="9"/>
  <c r="C2" i="11" s="1"/>
  <c r="A2" i="11"/>
  <c r="E35" i="11" l="1"/>
  <c r="F37" i="11"/>
  <c r="D41" i="11"/>
  <c r="E43" i="11"/>
  <c r="D27" i="12"/>
  <c r="E30" i="11"/>
  <c r="E32" i="12"/>
  <c r="C34" i="11"/>
  <c r="E38" i="11"/>
  <c r="B21" i="12"/>
  <c r="E24" i="12"/>
  <c r="C2" i="12"/>
  <c r="C5" i="12"/>
  <c r="B22" i="12"/>
  <c r="C27" i="12"/>
  <c r="D28" i="12"/>
  <c r="B30" i="12"/>
  <c r="C35" i="12"/>
  <c r="N30" i="12"/>
  <c r="E29" i="11"/>
  <c r="F31" i="11"/>
  <c r="C33" i="11"/>
  <c r="D35" i="11"/>
  <c r="C18" i="12"/>
  <c r="D2" i="11"/>
  <c r="D5" i="11"/>
  <c r="E6" i="12"/>
  <c r="E7" i="11"/>
  <c r="D16" i="11"/>
  <c r="E18" i="11"/>
  <c r="F20" i="11"/>
  <c r="D24" i="11"/>
  <c r="E26" i="11"/>
  <c r="F28" i="11"/>
  <c r="E33" i="12"/>
  <c r="D36" i="12"/>
  <c r="B38" i="12"/>
  <c r="E41" i="12"/>
  <c r="E42" i="11"/>
  <c r="C43" i="12"/>
  <c r="E37" i="11"/>
  <c r="F39" i="11"/>
  <c r="D39" i="12"/>
  <c r="D43" i="11"/>
  <c r="D3" i="11"/>
  <c r="D6" i="11"/>
  <c r="D38" i="11"/>
  <c r="C42" i="11"/>
  <c r="W45" i="9"/>
  <c r="E4" i="12"/>
  <c r="D23" i="12"/>
  <c r="E15" i="12"/>
  <c r="D26" i="12"/>
  <c r="C42" i="12"/>
  <c r="F43" i="11"/>
  <c r="B40" i="12"/>
  <c r="C8" i="12"/>
  <c r="D9" i="12"/>
  <c r="B11" i="12"/>
  <c r="C16" i="12"/>
  <c r="B19" i="12"/>
  <c r="C24" i="12"/>
  <c r="B27" i="12"/>
  <c r="C32" i="12"/>
  <c r="B35" i="12"/>
  <c r="D41" i="12"/>
  <c r="C22" i="11"/>
  <c r="C41" i="11"/>
  <c r="C39" i="11"/>
  <c r="D35" i="12"/>
  <c r="B37" i="12"/>
  <c r="D39" i="11"/>
  <c r="E40" i="12"/>
  <c r="E41" i="11"/>
  <c r="F9" i="11"/>
  <c r="C11" i="11"/>
  <c r="B11" i="11" s="1"/>
  <c r="E14" i="12"/>
  <c r="M17" i="12" s="1"/>
  <c r="C30" i="11"/>
  <c r="D32" i="11"/>
  <c r="E34" i="11"/>
  <c r="D14" i="11"/>
  <c r="E16" i="11"/>
  <c r="D22" i="11"/>
  <c r="E24" i="11"/>
  <c r="D30" i="11"/>
  <c r="E32" i="11"/>
  <c r="E40" i="11"/>
  <c r="F36" i="11"/>
  <c r="C38" i="11"/>
  <c r="D40" i="11"/>
  <c r="D42" i="12"/>
  <c r="C26" i="12"/>
  <c r="B29" i="12"/>
  <c r="C34" i="12"/>
  <c r="F3" i="11"/>
  <c r="B3" i="11" s="1"/>
  <c r="E3" i="12"/>
  <c r="E4" i="11"/>
  <c r="F6" i="11"/>
  <c r="D6" i="12"/>
  <c r="B8" i="12"/>
  <c r="E12" i="11"/>
  <c r="C13" i="12"/>
  <c r="B16" i="12"/>
  <c r="E20" i="11"/>
  <c r="C21" i="12"/>
  <c r="B24" i="12"/>
  <c r="E28" i="11"/>
  <c r="C29" i="12"/>
  <c r="B32" i="12"/>
  <c r="E36" i="11"/>
  <c r="C37" i="12"/>
  <c r="D13" i="11"/>
  <c r="B13" i="11" s="1"/>
  <c r="E15" i="11"/>
  <c r="D17" i="12"/>
  <c r="C19" i="11"/>
  <c r="E22" i="12"/>
  <c r="D25" i="12"/>
  <c r="G25" i="12" s="1"/>
  <c r="C27" i="11"/>
  <c r="B27" i="11" s="1"/>
  <c r="E30" i="12"/>
  <c r="D33" i="12"/>
  <c r="C35" i="11"/>
  <c r="E38" i="12"/>
  <c r="C40" i="12"/>
  <c r="C43" i="11"/>
  <c r="B43" i="12"/>
  <c r="L12" i="12"/>
  <c r="F17" i="11"/>
  <c r="B17" i="11" s="1"/>
  <c r="D21" i="11"/>
  <c r="E23" i="11"/>
  <c r="F25" i="11"/>
  <c r="D29" i="11"/>
  <c r="E31" i="11"/>
  <c r="B31" i="11" s="1"/>
  <c r="F33" i="11"/>
  <c r="B33" i="11" s="1"/>
  <c r="D37" i="11"/>
  <c r="B37" i="11" s="1"/>
  <c r="E39" i="11"/>
  <c r="F41" i="11"/>
  <c r="N41" i="12"/>
  <c r="M9" i="12"/>
  <c r="D7" i="12"/>
  <c r="B9" i="12"/>
  <c r="J12" i="12" s="1"/>
  <c r="E12" i="12"/>
  <c r="C14" i="12"/>
  <c r="D15" i="12"/>
  <c r="B17" i="12"/>
  <c r="E20" i="12"/>
  <c r="C22" i="12"/>
  <c r="B25" i="12"/>
  <c r="E28" i="12"/>
  <c r="C30" i="12"/>
  <c r="D31" i="12"/>
  <c r="B33" i="12"/>
  <c r="E36" i="12"/>
  <c r="C38" i="12"/>
  <c r="B41" i="12"/>
  <c r="C6" i="12"/>
  <c r="C4" i="11"/>
  <c r="B4" i="12"/>
  <c r="J7" i="12" s="1"/>
  <c r="E8" i="11"/>
  <c r="C9" i="12"/>
  <c r="F10" i="11"/>
  <c r="C12" i="11"/>
  <c r="B12" i="12"/>
  <c r="J14" i="12" s="1"/>
  <c r="C17" i="12"/>
  <c r="F18" i="11"/>
  <c r="D18" i="12"/>
  <c r="C20" i="11"/>
  <c r="B20" i="12"/>
  <c r="E23" i="12"/>
  <c r="C25" i="12"/>
  <c r="F26" i="11"/>
  <c r="C28" i="11"/>
  <c r="B28" i="12"/>
  <c r="E31" i="12"/>
  <c r="C33" i="12"/>
  <c r="F34" i="11"/>
  <c r="D34" i="12"/>
  <c r="C36" i="11"/>
  <c r="B36" i="12"/>
  <c r="E39" i="12"/>
  <c r="C41" i="12"/>
  <c r="K43" i="12" s="1"/>
  <c r="F42" i="11"/>
  <c r="B3" i="12"/>
  <c r="D2" i="12"/>
  <c r="C4" i="12"/>
  <c r="D5" i="12"/>
  <c r="B7" i="12"/>
  <c r="E10" i="12"/>
  <c r="C12" i="12"/>
  <c r="K13" i="12" s="1"/>
  <c r="D13" i="12"/>
  <c r="B15" i="12"/>
  <c r="C20" i="12"/>
  <c r="D21" i="12"/>
  <c r="B23" i="12"/>
  <c r="J24" i="12" s="1"/>
  <c r="E26" i="12"/>
  <c r="C28" i="12"/>
  <c r="D29" i="12"/>
  <c r="L29" i="12" s="1"/>
  <c r="B31" i="12"/>
  <c r="E34" i="12"/>
  <c r="C36" i="12"/>
  <c r="D37" i="12"/>
  <c r="B39" i="12"/>
  <c r="E42" i="12"/>
  <c r="E18" i="12"/>
  <c r="E2" i="12"/>
  <c r="G2" i="12" s="1"/>
  <c r="D4" i="11"/>
  <c r="E5" i="12"/>
  <c r="C7" i="12"/>
  <c r="F8" i="11"/>
  <c r="D8" i="12"/>
  <c r="L11" i="12" s="1"/>
  <c r="B10" i="12"/>
  <c r="D12" i="11"/>
  <c r="E13" i="12"/>
  <c r="M16" i="12" s="1"/>
  <c r="C15" i="12"/>
  <c r="F16" i="11"/>
  <c r="D16" i="12"/>
  <c r="B18" i="12"/>
  <c r="D20" i="11"/>
  <c r="E21" i="12"/>
  <c r="C23" i="12"/>
  <c r="F24" i="11"/>
  <c r="D24" i="12"/>
  <c r="L27" i="12" s="1"/>
  <c r="B26" i="12"/>
  <c r="D28" i="11"/>
  <c r="E29" i="12"/>
  <c r="C31" i="12"/>
  <c r="F32" i="11"/>
  <c r="D32" i="12"/>
  <c r="B34" i="12"/>
  <c r="D36" i="11"/>
  <c r="E37" i="12"/>
  <c r="C39" i="12"/>
  <c r="F40" i="11"/>
  <c r="D40" i="12"/>
  <c r="B42" i="12"/>
  <c r="G42" i="12" s="1"/>
  <c r="D43" i="12"/>
  <c r="L9" i="12"/>
  <c r="C8" i="11"/>
  <c r="D10" i="11"/>
  <c r="E11" i="12"/>
  <c r="F14" i="11"/>
  <c r="D14" i="12"/>
  <c r="C16" i="11"/>
  <c r="D18" i="11"/>
  <c r="E19" i="12"/>
  <c r="M22" i="12" s="1"/>
  <c r="F22" i="11"/>
  <c r="B22" i="11" s="1"/>
  <c r="D22" i="12"/>
  <c r="C24" i="11"/>
  <c r="D26" i="11"/>
  <c r="B26" i="11" s="1"/>
  <c r="E27" i="12"/>
  <c r="F30" i="11"/>
  <c r="D30" i="12"/>
  <c r="C32" i="11"/>
  <c r="B32" i="11" s="1"/>
  <c r="D34" i="11"/>
  <c r="E35" i="12"/>
  <c r="F38" i="11"/>
  <c r="D38" i="12"/>
  <c r="C40" i="11"/>
  <c r="D42" i="11"/>
  <c r="E43" i="12"/>
  <c r="B21" i="11"/>
  <c r="B29" i="11"/>
  <c r="B19" i="11"/>
  <c r="B5" i="11"/>
  <c r="B9" i="11"/>
  <c r="B25" i="11"/>
  <c r="B7" i="11"/>
  <c r="B15" i="11"/>
  <c r="B23" i="11"/>
  <c r="B2" i="11"/>
  <c r="B6" i="11"/>
  <c r="B43" i="11"/>
  <c r="N21" i="12"/>
  <c r="N16" i="12"/>
  <c r="N22" i="12"/>
  <c r="N29" i="12"/>
  <c r="N42" i="12"/>
  <c r="N28" i="12"/>
  <c r="N9" i="12"/>
  <c r="N43" i="12"/>
  <c r="N15" i="12"/>
  <c r="N36" i="12"/>
  <c r="N10" i="12"/>
  <c r="N17" i="12"/>
  <c r="N24" i="12"/>
  <c r="N31" i="12"/>
  <c r="N37" i="12"/>
  <c r="N5" i="12"/>
  <c r="N23" i="12"/>
  <c r="N11" i="12"/>
  <c r="N18" i="12"/>
  <c r="N32" i="12"/>
  <c r="N38" i="12"/>
  <c r="N8" i="12"/>
  <c r="N35" i="12"/>
  <c r="N6" i="12"/>
  <c r="N19" i="12"/>
  <c r="G10" i="12"/>
  <c r="N13" i="12"/>
  <c r="N26" i="12"/>
  <c r="N33" i="12"/>
  <c r="N40" i="12"/>
  <c r="N12" i="12"/>
  <c r="N25" i="12"/>
  <c r="N39" i="12"/>
  <c r="N7" i="12"/>
  <c r="N14" i="12"/>
  <c r="N20" i="12"/>
  <c r="N27" i="12"/>
  <c r="N34" i="12"/>
  <c r="G11" i="12"/>
  <c r="G6" i="12"/>
  <c r="G14" i="12"/>
  <c r="J13" i="12"/>
  <c r="J8" i="12"/>
  <c r="T43" i="7"/>
  <c r="M88" i="7" s="1"/>
  <c r="S43" i="7"/>
  <c r="R43" i="7"/>
  <c r="L88" i="7" s="1"/>
  <c r="Q43" i="7"/>
  <c r="P43" i="7"/>
  <c r="O43" i="7"/>
  <c r="N43" i="7"/>
  <c r="M43" i="7"/>
  <c r="L43" i="7"/>
  <c r="K43" i="7"/>
  <c r="J43" i="7"/>
  <c r="I88" i="7" s="1"/>
  <c r="I43" i="7"/>
  <c r="H43" i="7"/>
  <c r="G43" i="7"/>
  <c r="F43" i="7"/>
  <c r="E43" i="7"/>
  <c r="D43" i="7"/>
  <c r="C88" i="7" s="1"/>
  <c r="C43" i="7"/>
  <c r="B43" i="7"/>
  <c r="B88" i="7" s="1"/>
  <c r="T42" i="7"/>
  <c r="M87" i="7" s="1"/>
  <c r="S42" i="7"/>
  <c r="R42" i="7"/>
  <c r="L87" i="7" s="1"/>
  <c r="Q42" i="7"/>
  <c r="P42" i="7"/>
  <c r="K87" i="7" s="1"/>
  <c r="O42" i="7"/>
  <c r="N42" i="7"/>
  <c r="M42" i="7"/>
  <c r="L42" i="7"/>
  <c r="K42" i="7"/>
  <c r="J42" i="7"/>
  <c r="I87" i="7" s="1"/>
  <c r="I42" i="7"/>
  <c r="H42" i="7"/>
  <c r="G42" i="7"/>
  <c r="F42" i="7"/>
  <c r="E42" i="7"/>
  <c r="D42" i="7"/>
  <c r="C42" i="7"/>
  <c r="B42" i="7"/>
  <c r="B87" i="7" s="1"/>
  <c r="T41" i="7"/>
  <c r="M86" i="7" s="1"/>
  <c r="S41" i="7"/>
  <c r="R41" i="7"/>
  <c r="L86" i="7" s="1"/>
  <c r="Q41" i="7"/>
  <c r="P41" i="7"/>
  <c r="K86" i="7" s="1"/>
  <c r="O41" i="7"/>
  <c r="N41" i="7"/>
  <c r="M41" i="7"/>
  <c r="L41" i="7"/>
  <c r="K41" i="7"/>
  <c r="J41" i="7"/>
  <c r="I86" i="7" s="1"/>
  <c r="I41" i="7"/>
  <c r="H41" i="7"/>
  <c r="E86" i="7" s="1"/>
  <c r="G41" i="7"/>
  <c r="F41" i="7"/>
  <c r="E41" i="7"/>
  <c r="D41" i="7"/>
  <c r="C41" i="7"/>
  <c r="B41" i="7"/>
  <c r="B86" i="7" s="1"/>
  <c r="T40" i="7"/>
  <c r="M85" i="7" s="1"/>
  <c r="S40" i="7"/>
  <c r="R40" i="7"/>
  <c r="Q40" i="7"/>
  <c r="P40" i="7"/>
  <c r="K85" i="7" s="1"/>
  <c r="O40" i="7"/>
  <c r="N40" i="7"/>
  <c r="J85" i="7" s="1"/>
  <c r="M40" i="7"/>
  <c r="L40" i="7"/>
  <c r="K40" i="7"/>
  <c r="J40" i="7"/>
  <c r="I40" i="7"/>
  <c r="H40" i="7"/>
  <c r="G40" i="7"/>
  <c r="F40" i="7"/>
  <c r="E40" i="7"/>
  <c r="D40" i="7"/>
  <c r="C40" i="7"/>
  <c r="B40" i="7"/>
  <c r="T39" i="7"/>
  <c r="M84" i="7" s="1"/>
  <c r="S39" i="7"/>
  <c r="R39" i="7"/>
  <c r="Q39" i="7"/>
  <c r="P39" i="7"/>
  <c r="K84" i="7" s="1"/>
  <c r="O39" i="7"/>
  <c r="N39" i="7"/>
  <c r="J84" i="7" s="1"/>
  <c r="M39" i="7"/>
  <c r="L39" i="7"/>
  <c r="K39" i="7"/>
  <c r="J39" i="7"/>
  <c r="I39" i="7"/>
  <c r="H39" i="7"/>
  <c r="G39" i="7"/>
  <c r="F39" i="7"/>
  <c r="D84" i="7" s="1"/>
  <c r="E39" i="7"/>
  <c r="D39" i="7"/>
  <c r="C39" i="7"/>
  <c r="B39" i="7"/>
  <c r="T38" i="7"/>
  <c r="M83" i="7" s="1"/>
  <c r="S38" i="7"/>
  <c r="R38" i="7"/>
  <c r="Q38" i="7"/>
  <c r="P38" i="7"/>
  <c r="O38" i="7"/>
  <c r="N38" i="7"/>
  <c r="J83" i="7" s="1"/>
  <c r="M38" i="7"/>
  <c r="L38" i="7"/>
  <c r="K38" i="7"/>
  <c r="J38" i="7"/>
  <c r="I38" i="7"/>
  <c r="H38" i="7"/>
  <c r="G38" i="7"/>
  <c r="F38" i="7"/>
  <c r="E38" i="7"/>
  <c r="D38" i="7"/>
  <c r="C83" i="7" s="1"/>
  <c r="C38" i="7"/>
  <c r="B38" i="7"/>
  <c r="T37" i="7"/>
  <c r="M82" i="7" s="1"/>
  <c r="S37" i="7"/>
  <c r="R37" i="7"/>
  <c r="Q37" i="7"/>
  <c r="P37" i="7"/>
  <c r="O37" i="7"/>
  <c r="N37" i="7"/>
  <c r="J82" i="7" s="1"/>
  <c r="M37" i="7"/>
  <c r="L37" i="7"/>
  <c r="K37" i="7"/>
  <c r="J37" i="7"/>
  <c r="I37" i="7"/>
  <c r="H37" i="7"/>
  <c r="G37" i="7"/>
  <c r="F37" i="7"/>
  <c r="E37" i="7"/>
  <c r="D37" i="7"/>
  <c r="C82" i="7" s="1"/>
  <c r="C37" i="7"/>
  <c r="B37" i="7"/>
  <c r="T36" i="7"/>
  <c r="M81" i="7" s="1"/>
  <c r="S36" i="7"/>
  <c r="R36" i="7"/>
  <c r="L81" i="7" s="1"/>
  <c r="Q36" i="7"/>
  <c r="P36" i="7"/>
  <c r="O36" i="7"/>
  <c r="N36" i="7"/>
  <c r="M36" i="7"/>
  <c r="L36" i="7"/>
  <c r="K36" i="7"/>
  <c r="J36" i="7"/>
  <c r="I81" i="7" s="1"/>
  <c r="I36" i="7"/>
  <c r="H36" i="7"/>
  <c r="G36" i="7"/>
  <c r="F36" i="7"/>
  <c r="E36" i="7"/>
  <c r="D36" i="7"/>
  <c r="C81" i="7" s="1"/>
  <c r="C36" i="7"/>
  <c r="B36" i="7"/>
  <c r="B81" i="7" s="1"/>
  <c r="T35" i="7"/>
  <c r="M80" i="7" s="1"/>
  <c r="S35" i="7"/>
  <c r="R35" i="7"/>
  <c r="L80" i="7" s="1"/>
  <c r="Q35" i="7"/>
  <c r="P35" i="7"/>
  <c r="O35" i="7"/>
  <c r="N35" i="7"/>
  <c r="M35" i="7"/>
  <c r="L35" i="7"/>
  <c r="K35" i="7"/>
  <c r="J35" i="7"/>
  <c r="I80" i="7" s="1"/>
  <c r="I35" i="7"/>
  <c r="H35" i="7"/>
  <c r="G35" i="7"/>
  <c r="F35" i="7"/>
  <c r="E35" i="7"/>
  <c r="D35" i="7"/>
  <c r="C80" i="7" s="1"/>
  <c r="C35" i="7"/>
  <c r="B35" i="7"/>
  <c r="B80" i="7" s="1"/>
  <c r="T34" i="7"/>
  <c r="M79" i="7" s="1"/>
  <c r="S34" i="7"/>
  <c r="R34" i="7"/>
  <c r="L79" i="7" s="1"/>
  <c r="Q34" i="7"/>
  <c r="P34" i="7"/>
  <c r="K79" i="7" s="1"/>
  <c r="O34" i="7"/>
  <c r="N34" i="7"/>
  <c r="M34" i="7"/>
  <c r="L34" i="7"/>
  <c r="K34" i="7"/>
  <c r="J34" i="7"/>
  <c r="I79" i="7" s="1"/>
  <c r="I34" i="7"/>
  <c r="H34" i="7"/>
  <c r="G34" i="7"/>
  <c r="F34" i="7"/>
  <c r="E34" i="7"/>
  <c r="D34" i="7"/>
  <c r="C79" i="7" s="1"/>
  <c r="C34" i="7"/>
  <c r="B34" i="7"/>
  <c r="B79" i="7" s="1"/>
  <c r="T33" i="7"/>
  <c r="M78" i="7" s="1"/>
  <c r="S33" i="7"/>
  <c r="R33" i="7"/>
  <c r="L78" i="7" s="1"/>
  <c r="Q33" i="7"/>
  <c r="P33" i="7"/>
  <c r="K78" i="7" s="1"/>
  <c r="O33" i="7"/>
  <c r="N33" i="7"/>
  <c r="M33" i="7"/>
  <c r="L33" i="7"/>
  <c r="K33" i="7"/>
  <c r="J33" i="7"/>
  <c r="I78" i="7" s="1"/>
  <c r="I33" i="7"/>
  <c r="H33" i="7"/>
  <c r="E78" i="7" s="1"/>
  <c r="G33" i="7"/>
  <c r="F33" i="7"/>
  <c r="E33" i="7"/>
  <c r="D33" i="7"/>
  <c r="C33" i="7"/>
  <c r="B33" i="7"/>
  <c r="B78" i="7" s="1"/>
  <c r="T32" i="7"/>
  <c r="M77" i="7" s="1"/>
  <c r="S32" i="7"/>
  <c r="R32" i="7"/>
  <c r="L77" i="7" s="1"/>
  <c r="Q32" i="7"/>
  <c r="P32" i="7"/>
  <c r="K77" i="7" s="1"/>
  <c r="O32" i="7"/>
  <c r="N32" i="7"/>
  <c r="J77" i="7" s="1"/>
  <c r="M32" i="7"/>
  <c r="L32" i="7"/>
  <c r="K32" i="7"/>
  <c r="J32" i="7"/>
  <c r="I77" i="7" s="1"/>
  <c r="I32" i="7"/>
  <c r="H32" i="7"/>
  <c r="G32" i="7"/>
  <c r="F32" i="7"/>
  <c r="E32" i="7"/>
  <c r="D32" i="7"/>
  <c r="C32" i="7"/>
  <c r="B32" i="7"/>
  <c r="B77" i="7" s="1"/>
  <c r="T31" i="7"/>
  <c r="M76" i="7" s="1"/>
  <c r="S31" i="7"/>
  <c r="R31" i="7"/>
  <c r="Q31" i="7"/>
  <c r="P31" i="7"/>
  <c r="K76" i="7" s="1"/>
  <c r="O31" i="7"/>
  <c r="N31" i="7"/>
  <c r="J76" i="7" s="1"/>
  <c r="M31" i="7"/>
  <c r="L31" i="7"/>
  <c r="K31" i="7"/>
  <c r="J31" i="7"/>
  <c r="I31" i="7"/>
  <c r="H31" i="7"/>
  <c r="G31" i="7"/>
  <c r="F31" i="7"/>
  <c r="D76" i="7" s="1"/>
  <c r="E31" i="7"/>
  <c r="D31" i="7"/>
  <c r="C31" i="7"/>
  <c r="B31" i="7"/>
  <c r="T30" i="7"/>
  <c r="M75" i="7" s="1"/>
  <c r="S30" i="7"/>
  <c r="R30" i="7"/>
  <c r="Q30" i="7"/>
  <c r="P30" i="7"/>
  <c r="K75" i="7" s="1"/>
  <c r="O30" i="7"/>
  <c r="N30" i="7"/>
  <c r="J75" i="7" s="1"/>
  <c r="M30" i="7"/>
  <c r="L30" i="7"/>
  <c r="K30" i="7"/>
  <c r="J30" i="7"/>
  <c r="I30" i="7"/>
  <c r="H30" i="7"/>
  <c r="G30" i="7"/>
  <c r="F30" i="7"/>
  <c r="E30" i="7"/>
  <c r="D30" i="7"/>
  <c r="C75" i="7" s="1"/>
  <c r="C30" i="7"/>
  <c r="B30" i="7"/>
  <c r="T29" i="7"/>
  <c r="M74" i="7" s="1"/>
  <c r="S29" i="7"/>
  <c r="R29" i="7"/>
  <c r="Q29" i="7"/>
  <c r="P29" i="7"/>
  <c r="O29" i="7"/>
  <c r="N29" i="7"/>
  <c r="J74" i="7" s="1"/>
  <c r="M29" i="7"/>
  <c r="L29" i="7"/>
  <c r="K29" i="7"/>
  <c r="J29" i="7"/>
  <c r="I29" i="7"/>
  <c r="H29" i="7"/>
  <c r="G29" i="7"/>
  <c r="F29" i="7"/>
  <c r="E29" i="7"/>
  <c r="D29" i="7"/>
  <c r="C74" i="7" s="1"/>
  <c r="C29" i="7"/>
  <c r="B29" i="7"/>
  <c r="T28" i="7"/>
  <c r="M73" i="7" s="1"/>
  <c r="S28" i="7"/>
  <c r="R28" i="7"/>
  <c r="L73" i="7" s="1"/>
  <c r="Q28" i="7"/>
  <c r="P28" i="7"/>
  <c r="O28" i="7"/>
  <c r="N28" i="7"/>
  <c r="J73" i="7" s="1"/>
  <c r="M28" i="7"/>
  <c r="L28" i="7"/>
  <c r="K28" i="7"/>
  <c r="J28" i="7"/>
  <c r="I73" i="7" s="1"/>
  <c r="I28" i="7"/>
  <c r="H28" i="7"/>
  <c r="G28" i="7"/>
  <c r="F28" i="7"/>
  <c r="E28" i="7"/>
  <c r="D28" i="7"/>
  <c r="C73" i="7" s="1"/>
  <c r="C28" i="7"/>
  <c r="B28" i="7"/>
  <c r="B73" i="7" s="1"/>
  <c r="T27" i="7"/>
  <c r="M72" i="7" s="1"/>
  <c r="S27" i="7"/>
  <c r="R27" i="7"/>
  <c r="L72" i="7" s="1"/>
  <c r="Q27" i="7"/>
  <c r="P27" i="7"/>
  <c r="O27" i="7"/>
  <c r="N27" i="7"/>
  <c r="M27" i="7"/>
  <c r="L27" i="7"/>
  <c r="K27" i="7"/>
  <c r="J27" i="7"/>
  <c r="I72" i="7" s="1"/>
  <c r="I27" i="7"/>
  <c r="H27" i="7"/>
  <c r="G27" i="7"/>
  <c r="F27" i="7"/>
  <c r="E27" i="7"/>
  <c r="D27" i="7"/>
  <c r="C72" i="7" s="1"/>
  <c r="C27" i="7"/>
  <c r="B27" i="7"/>
  <c r="B72" i="7" s="1"/>
  <c r="T26" i="7"/>
  <c r="M71" i="7" s="1"/>
  <c r="S26" i="7"/>
  <c r="R26" i="7"/>
  <c r="L71" i="7" s="1"/>
  <c r="Q26" i="7"/>
  <c r="P26" i="7"/>
  <c r="K71" i="7" s="1"/>
  <c r="O26" i="7"/>
  <c r="N26" i="7"/>
  <c r="M26" i="7"/>
  <c r="L26" i="7"/>
  <c r="K26" i="7"/>
  <c r="J26" i="7"/>
  <c r="I71" i="7" s="1"/>
  <c r="I26" i="7"/>
  <c r="H26" i="7"/>
  <c r="G26" i="7"/>
  <c r="F26" i="7"/>
  <c r="E26" i="7"/>
  <c r="D26" i="7"/>
  <c r="C26" i="7"/>
  <c r="B26" i="7"/>
  <c r="B71" i="7" s="1"/>
  <c r="T25" i="7"/>
  <c r="M70" i="7" s="1"/>
  <c r="S25" i="7"/>
  <c r="R25" i="7"/>
  <c r="L70" i="7" s="1"/>
  <c r="Q25" i="7"/>
  <c r="P25" i="7"/>
  <c r="K70" i="7" s="1"/>
  <c r="O25" i="7"/>
  <c r="N25" i="7"/>
  <c r="M25" i="7"/>
  <c r="L25" i="7"/>
  <c r="K25" i="7"/>
  <c r="J25" i="7"/>
  <c r="I70" i="7" s="1"/>
  <c r="I25" i="7"/>
  <c r="H25" i="7"/>
  <c r="G25" i="7"/>
  <c r="F25" i="7"/>
  <c r="E25" i="7"/>
  <c r="D25" i="7"/>
  <c r="C25" i="7"/>
  <c r="B25" i="7"/>
  <c r="B70" i="7" s="1"/>
  <c r="T24" i="7"/>
  <c r="M69" i="7" s="1"/>
  <c r="S24" i="7"/>
  <c r="R24" i="7"/>
  <c r="L69" i="7" s="1"/>
  <c r="Q24" i="7"/>
  <c r="P24" i="7"/>
  <c r="K69" i="7" s="1"/>
  <c r="O24" i="7"/>
  <c r="N24" i="7"/>
  <c r="J69" i="7" s="1"/>
  <c r="M24" i="7"/>
  <c r="L24" i="7"/>
  <c r="K24" i="7"/>
  <c r="J24" i="7"/>
  <c r="I69" i="7" s="1"/>
  <c r="I24" i="7"/>
  <c r="H24" i="7"/>
  <c r="G24" i="7"/>
  <c r="F24" i="7"/>
  <c r="E24" i="7"/>
  <c r="D24" i="7"/>
  <c r="C24" i="7"/>
  <c r="B24" i="7"/>
  <c r="B69" i="7" s="1"/>
  <c r="T23" i="7"/>
  <c r="M68" i="7" s="1"/>
  <c r="S23" i="7"/>
  <c r="R23" i="7"/>
  <c r="Q23" i="7"/>
  <c r="P23" i="7"/>
  <c r="K68" i="7" s="1"/>
  <c r="O23" i="7"/>
  <c r="N23" i="7"/>
  <c r="J68" i="7" s="1"/>
  <c r="M23" i="7"/>
  <c r="L23" i="7"/>
  <c r="K23" i="7"/>
  <c r="J23" i="7"/>
  <c r="I23" i="7"/>
  <c r="H23" i="7"/>
  <c r="G23" i="7"/>
  <c r="F23" i="7"/>
  <c r="E23" i="7"/>
  <c r="D23" i="7"/>
  <c r="C23" i="7"/>
  <c r="B23" i="7"/>
  <c r="T22" i="7"/>
  <c r="M67" i="7" s="1"/>
  <c r="S22" i="7"/>
  <c r="R22" i="7"/>
  <c r="Q22" i="7"/>
  <c r="P22" i="7"/>
  <c r="K67" i="7" s="1"/>
  <c r="O22" i="7"/>
  <c r="N22" i="7"/>
  <c r="J67" i="7" s="1"/>
  <c r="M22" i="7"/>
  <c r="L22" i="7"/>
  <c r="K22" i="7"/>
  <c r="J22" i="7"/>
  <c r="I22" i="7"/>
  <c r="H22" i="7"/>
  <c r="G22" i="7"/>
  <c r="F22" i="7"/>
  <c r="E22" i="7"/>
  <c r="D22" i="7"/>
  <c r="C67" i="7" s="1"/>
  <c r="C22" i="7"/>
  <c r="B22" i="7"/>
  <c r="T21" i="7"/>
  <c r="M66" i="7" s="1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66" i="7" s="1"/>
  <c r="C21" i="7"/>
  <c r="B21" i="7"/>
  <c r="T20" i="7"/>
  <c r="M65" i="7" s="1"/>
  <c r="S20" i="7"/>
  <c r="R20" i="7"/>
  <c r="L65" i="7" s="1"/>
  <c r="Q20" i="7"/>
  <c r="P20" i="7"/>
  <c r="O20" i="7"/>
  <c r="N20" i="7"/>
  <c r="J65" i="7" s="1"/>
  <c r="M20" i="7"/>
  <c r="L20" i="7"/>
  <c r="K20" i="7"/>
  <c r="J20" i="7"/>
  <c r="I65" i="7" s="1"/>
  <c r="I20" i="7"/>
  <c r="H20" i="7"/>
  <c r="G20" i="7"/>
  <c r="F20" i="7"/>
  <c r="E20" i="7"/>
  <c r="D20" i="7"/>
  <c r="C65" i="7" s="1"/>
  <c r="C20" i="7"/>
  <c r="B20" i="7"/>
  <c r="B65" i="7" s="1"/>
  <c r="T19" i="7"/>
  <c r="M64" i="7" s="1"/>
  <c r="S19" i="7"/>
  <c r="R19" i="7"/>
  <c r="L64" i="7" s="1"/>
  <c r="Q19" i="7"/>
  <c r="P19" i="7"/>
  <c r="O19" i="7"/>
  <c r="N19" i="7"/>
  <c r="M19" i="7"/>
  <c r="L19" i="7"/>
  <c r="K19" i="7"/>
  <c r="J19" i="7"/>
  <c r="I64" i="7" s="1"/>
  <c r="I19" i="7"/>
  <c r="H19" i="7"/>
  <c r="G19" i="7"/>
  <c r="F19" i="7"/>
  <c r="E19" i="7"/>
  <c r="D19" i="7"/>
  <c r="C19" i="7"/>
  <c r="B19" i="7"/>
  <c r="B64" i="7" s="1"/>
  <c r="T18" i="7"/>
  <c r="M63" i="7" s="1"/>
  <c r="S18" i="7"/>
  <c r="R18" i="7"/>
  <c r="L63" i="7" s="1"/>
  <c r="Q18" i="7"/>
  <c r="P18" i="7"/>
  <c r="K63" i="7" s="1"/>
  <c r="O18" i="7"/>
  <c r="N18" i="7"/>
  <c r="M18" i="7"/>
  <c r="L18" i="7"/>
  <c r="K18" i="7"/>
  <c r="J18" i="7"/>
  <c r="I63" i="7" s="1"/>
  <c r="I18" i="7"/>
  <c r="H18" i="7"/>
  <c r="G18" i="7"/>
  <c r="F18" i="7"/>
  <c r="E18" i="7"/>
  <c r="D18" i="7"/>
  <c r="C63" i="7" s="1"/>
  <c r="C18" i="7"/>
  <c r="B18" i="7"/>
  <c r="B63" i="7" s="1"/>
  <c r="T17" i="7"/>
  <c r="M62" i="7" s="1"/>
  <c r="S17" i="7"/>
  <c r="R17" i="7"/>
  <c r="Q17" i="7"/>
  <c r="P17" i="7"/>
  <c r="K62" i="7" s="1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T16" i="7"/>
  <c r="M61" i="7" s="1"/>
  <c r="S16" i="7"/>
  <c r="R16" i="7"/>
  <c r="L61" i="7" s="1"/>
  <c r="Q16" i="7"/>
  <c r="P16" i="7"/>
  <c r="K61" i="7" s="1"/>
  <c r="O16" i="7"/>
  <c r="N16" i="7"/>
  <c r="J61" i="7" s="1"/>
  <c r="M16" i="7"/>
  <c r="L16" i="7"/>
  <c r="K16" i="7"/>
  <c r="J16" i="7"/>
  <c r="I61" i="7" s="1"/>
  <c r="I16" i="7"/>
  <c r="H16" i="7"/>
  <c r="G16" i="7"/>
  <c r="F16" i="7"/>
  <c r="E16" i="7"/>
  <c r="D16" i="7"/>
  <c r="C16" i="7"/>
  <c r="B16" i="7"/>
  <c r="B61" i="7" s="1"/>
  <c r="T15" i="7"/>
  <c r="M60" i="7" s="1"/>
  <c r="S15" i="7"/>
  <c r="R15" i="7"/>
  <c r="Q15" i="7"/>
  <c r="P15" i="7"/>
  <c r="O15" i="7"/>
  <c r="N15" i="7"/>
  <c r="J60" i="7" s="1"/>
  <c r="M15" i="7"/>
  <c r="L15" i="7"/>
  <c r="K15" i="7"/>
  <c r="J15" i="7"/>
  <c r="I15" i="7"/>
  <c r="H15" i="7"/>
  <c r="G15" i="7"/>
  <c r="F15" i="7"/>
  <c r="E15" i="7"/>
  <c r="D15" i="7"/>
  <c r="C15" i="7"/>
  <c r="B15" i="7"/>
  <c r="T14" i="7"/>
  <c r="M59" i="7" s="1"/>
  <c r="S14" i="7"/>
  <c r="R14" i="7"/>
  <c r="Q14" i="7"/>
  <c r="P14" i="7"/>
  <c r="K59" i="7" s="1"/>
  <c r="O14" i="7"/>
  <c r="N14" i="7"/>
  <c r="J59" i="7" s="1"/>
  <c r="M14" i="7"/>
  <c r="L14" i="7"/>
  <c r="K14" i="7"/>
  <c r="J14" i="7"/>
  <c r="I14" i="7"/>
  <c r="H14" i="7"/>
  <c r="G14" i="7"/>
  <c r="F14" i="7"/>
  <c r="E14" i="7"/>
  <c r="D14" i="7"/>
  <c r="C59" i="7" s="1"/>
  <c r="C14" i="7"/>
  <c r="B14" i="7"/>
  <c r="T13" i="7"/>
  <c r="M58" i="7" s="1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58" i="7" s="1"/>
  <c r="C13" i="7"/>
  <c r="B13" i="7"/>
  <c r="T12" i="7"/>
  <c r="M57" i="7" s="1"/>
  <c r="S12" i="7"/>
  <c r="R12" i="7"/>
  <c r="L57" i="7" s="1"/>
  <c r="Q12" i="7"/>
  <c r="P12" i="7"/>
  <c r="O12" i="7"/>
  <c r="N12" i="7"/>
  <c r="J57" i="7" s="1"/>
  <c r="M12" i="7"/>
  <c r="L12" i="7"/>
  <c r="K12" i="7"/>
  <c r="J12" i="7"/>
  <c r="I57" i="7" s="1"/>
  <c r="I12" i="7"/>
  <c r="H12" i="7"/>
  <c r="G12" i="7"/>
  <c r="F12" i="7"/>
  <c r="E12" i="7"/>
  <c r="D12" i="7"/>
  <c r="C57" i="7" s="1"/>
  <c r="C12" i="7"/>
  <c r="B12" i="7"/>
  <c r="B57" i="7" s="1"/>
  <c r="T11" i="7"/>
  <c r="M56" i="7" s="1"/>
  <c r="S11" i="7"/>
  <c r="R11" i="7"/>
  <c r="L56" i="7" s="1"/>
  <c r="Q11" i="7"/>
  <c r="P11" i="7"/>
  <c r="O11" i="7"/>
  <c r="N11" i="7"/>
  <c r="M11" i="7"/>
  <c r="L11" i="7"/>
  <c r="K11" i="7"/>
  <c r="J11" i="7"/>
  <c r="I56" i="7" s="1"/>
  <c r="I11" i="7"/>
  <c r="H11" i="7"/>
  <c r="G11" i="7"/>
  <c r="F11" i="7"/>
  <c r="E11" i="7"/>
  <c r="D11" i="7"/>
  <c r="C11" i="7"/>
  <c r="B11" i="7"/>
  <c r="B56" i="7" s="1"/>
  <c r="T10" i="7"/>
  <c r="M55" i="7" s="1"/>
  <c r="S10" i="7"/>
  <c r="R10" i="7"/>
  <c r="L55" i="7" s="1"/>
  <c r="Q10" i="7"/>
  <c r="P10" i="7"/>
  <c r="K55" i="7" s="1"/>
  <c r="O10" i="7"/>
  <c r="N10" i="7"/>
  <c r="M10" i="7"/>
  <c r="L10" i="7"/>
  <c r="K10" i="7"/>
  <c r="J10" i="7"/>
  <c r="I55" i="7" s="1"/>
  <c r="I10" i="7"/>
  <c r="H10" i="7"/>
  <c r="G10" i="7"/>
  <c r="F10" i="7"/>
  <c r="E10" i="7"/>
  <c r="D10" i="7"/>
  <c r="C55" i="7" s="1"/>
  <c r="C10" i="7"/>
  <c r="B10" i="7"/>
  <c r="B55" i="7" s="1"/>
  <c r="T9" i="7"/>
  <c r="M54" i="7" s="1"/>
  <c r="S9" i="7"/>
  <c r="R9" i="7"/>
  <c r="Q9" i="7"/>
  <c r="P9" i="7"/>
  <c r="K54" i="7" s="1"/>
  <c r="O9" i="7"/>
  <c r="N9" i="7"/>
  <c r="M9" i="7"/>
  <c r="L9" i="7"/>
  <c r="K9" i="7"/>
  <c r="J9" i="7"/>
  <c r="I9" i="7"/>
  <c r="H9" i="7"/>
  <c r="G9" i="7"/>
  <c r="F9" i="7"/>
  <c r="E9" i="7"/>
  <c r="D9" i="7"/>
  <c r="C54" i="7" s="1"/>
  <c r="C9" i="7"/>
  <c r="B9" i="7"/>
  <c r="T8" i="7"/>
  <c r="M53" i="7" s="1"/>
  <c r="S8" i="7"/>
  <c r="R8" i="7"/>
  <c r="L53" i="7" s="1"/>
  <c r="Q8" i="7"/>
  <c r="P8" i="7"/>
  <c r="K53" i="7" s="1"/>
  <c r="O8" i="7"/>
  <c r="N8" i="7"/>
  <c r="J53" i="7" s="1"/>
  <c r="M8" i="7"/>
  <c r="L8" i="7"/>
  <c r="K8" i="7"/>
  <c r="J8" i="7"/>
  <c r="I53" i="7" s="1"/>
  <c r="I8" i="7"/>
  <c r="H8" i="7"/>
  <c r="G8" i="7"/>
  <c r="F8" i="7"/>
  <c r="E8" i="7"/>
  <c r="D8" i="7"/>
  <c r="C8" i="7"/>
  <c r="B8" i="7"/>
  <c r="B53" i="7" s="1"/>
  <c r="T7" i="7"/>
  <c r="M52" i="7" s="1"/>
  <c r="S7" i="7"/>
  <c r="R7" i="7"/>
  <c r="Q7" i="7"/>
  <c r="P7" i="7"/>
  <c r="O7" i="7"/>
  <c r="N7" i="7"/>
  <c r="J52" i="7" s="1"/>
  <c r="M7" i="7"/>
  <c r="L7" i="7"/>
  <c r="K7" i="7"/>
  <c r="J7" i="7"/>
  <c r="I7" i="7"/>
  <c r="H7" i="7"/>
  <c r="G7" i="7"/>
  <c r="F7" i="7"/>
  <c r="E7" i="7"/>
  <c r="D7" i="7"/>
  <c r="C7" i="7"/>
  <c r="B7" i="7"/>
  <c r="B52" i="7" s="1"/>
  <c r="T6" i="7"/>
  <c r="M51" i="7" s="1"/>
  <c r="S6" i="7"/>
  <c r="R6" i="7"/>
  <c r="Q6" i="7"/>
  <c r="P6" i="7"/>
  <c r="K51" i="7" s="1"/>
  <c r="O6" i="7"/>
  <c r="N6" i="7"/>
  <c r="J51" i="7" s="1"/>
  <c r="M6" i="7"/>
  <c r="L6" i="7"/>
  <c r="K6" i="7"/>
  <c r="J6" i="7"/>
  <c r="I6" i="7"/>
  <c r="H6" i="7"/>
  <c r="G6" i="7"/>
  <c r="F6" i="7"/>
  <c r="E6" i="7"/>
  <c r="D6" i="7"/>
  <c r="C51" i="7" s="1"/>
  <c r="C6" i="7"/>
  <c r="B6" i="7"/>
  <c r="T5" i="7"/>
  <c r="M50" i="7" s="1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0" i="7" s="1"/>
  <c r="C5" i="7"/>
  <c r="B5" i="7"/>
  <c r="T4" i="7"/>
  <c r="M49" i="7" s="1"/>
  <c r="S4" i="7"/>
  <c r="R4" i="7"/>
  <c r="L49" i="7" s="1"/>
  <c r="Q4" i="7"/>
  <c r="P4" i="7"/>
  <c r="O4" i="7"/>
  <c r="N4" i="7"/>
  <c r="J49" i="7" s="1"/>
  <c r="M4" i="7"/>
  <c r="L4" i="7"/>
  <c r="K4" i="7"/>
  <c r="J4" i="7"/>
  <c r="I49" i="7" s="1"/>
  <c r="I4" i="7"/>
  <c r="H4" i="7"/>
  <c r="G4" i="7"/>
  <c r="F4" i="7"/>
  <c r="E4" i="7"/>
  <c r="D4" i="7"/>
  <c r="C49" i="7" s="1"/>
  <c r="C4" i="7"/>
  <c r="B4" i="7"/>
  <c r="B49" i="7" s="1"/>
  <c r="T3" i="7"/>
  <c r="M48" i="7" s="1"/>
  <c r="S3" i="7"/>
  <c r="R3" i="7"/>
  <c r="L48" i="7" s="1"/>
  <c r="Q3" i="7"/>
  <c r="P3" i="7"/>
  <c r="O3" i="7"/>
  <c r="N3" i="7"/>
  <c r="M3" i="7"/>
  <c r="L3" i="7"/>
  <c r="K3" i="7"/>
  <c r="J3" i="7"/>
  <c r="I48" i="7" s="1"/>
  <c r="I3" i="7"/>
  <c r="H3" i="7"/>
  <c r="G3" i="7"/>
  <c r="F3" i="7"/>
  <c r="E3" i="7"/>
  <c r="D3" i="7"/>
  <c r="C3" i="7"/>
  <c r="B3" i="7"/>
  <c r="B48" i="7" s="1"/>
  <c r="T2" i="7"/>
  <c r="M47" i="7" s="1"/>
  <c r="S2" i="7"/>
  <c r="R2" i="7"/>
  <c r="L47" i="7" s="1"/>
  <c r="Q2" i="7"/>
  <c r="P2" i="7"/>
  <c r="K47" i="7" s="1"/>
  <c r="O2" i="7"/>
  <c r="N2" i="7"/>
  <c r="M2" i="7"/>
  <c r="L2" i="7"/>
  <c r="K2" i="7"/>
  <c r="J2" i="7"/>
  <c r="I47" i="7" s="1"/>
  <c r="I2" i="7"/>
  <c r="H2" i="7"/>
  <c r="G2" i="7"/>
  <c r="F2" i="7"/>
  <c r="E2" i="7"/>
  <c r="D2" i="7"/>
  <c r="C47" i="7" s="1"/>
  <c r="C2" i="7"/>
  <c r="B2" i="7"/>
  <c r="B47" i="7" s="1"/>
  <c r="L43" i="8"/>
  <c r="K43" i="8"/>
  <c r="J43" i="8"/>
  <c r="I43" i="8"/>
  <c r="H43" i="8"/>
  <c r="G43" i="8"/>
  <c r="F43" i="8"/>
  <c r="E43" i="8"/>
  <c r="D43" i="8"/>
  <c r="C43" i="8"/>
  <c r="B43" i="8"/>
  <c r="L42" i="8"/>
  <c r="K42" i="8"/>
  <c r="J42" i="8"/>
  <c r="I42" i="8"/>
  <c r="H42" i="8"/>
  <c r="G42" i="8"/>
  <c r="F42" i="8"/>
  <c r="E42" i="8"/>
  <c r="D42" i="8"/>
  <c r="C42" i="8"/>
  <c r="B42" i="8"/>
  <c r="L41" i="8"/>
  <c r="F50" i="8" s="1"/>
  <c r="K41" i="8"/>
  <c r="J41" i="8"/>
  <c r="I41" i="8"/>
  <c r="H41" i="8"/>
  <c r="D50" i="8" s="1"/>
  <c r="G41" i="8"/>
  <c r="F41" i="8"/>
  <c r="E41" i="8"/>
  <c r="D41" i="8"/>
  <c r="C41" i="8"/>
  <c r="B41" i="8"/>
  <c r="L40" i="8"/>
  <c r="K40" i="8"/>
  <c r="J40" i="8"/>
  <c r="I40" i="8"/>
  <c r="H40" i="8"/>
  <c r="G40" i="8"/>
  <c r="F40" i="8"/>
  <c r="E40" i="8"/>
  <c r="D40" i="8"/>
  <c r="C40" i="8"/>
  <c r="B40" i="8"/>
  <c r="L39" i="8"/>
  <c r="K39" i="8"/>
  <c r="J39" i="8"/>
  <c r="I39" i="8"/>
  <c r="H39" i="8"/>
  <c r="G39" i="8"/>
  <c r="F39" i="8"/>
  <c r="E39" i="8"/>
  <c r="D39" i="8"/>
  <c r="C39" i="8"/>
  <c r="B39" i="8"/>
  <c r="L38" i="8"/>
  <c r="K38" i="8"/>
  <c r="J38" i="8"/>
  <c r="I38" i="8"/>
  <c r="H38" i="8"/>
  <c r="G38" i="8"/>
  <c r="F38" i="8"/>
  <c r="E38" i="8"/>
  <c r="D38" i="8"/>
  <c r="C38" i="8"/>
  <c r="B38" i="8"/>
  <c r="L37" i="8"/>
  <c r="K37" i="8"/>
  <c r="J37" i="8"/>
  <c r="I37" i="8"/>
  <c r="H37" i="8"/>
  <c r="G37" i="8"/>
  <c r="F37" i="8"/>
  <c r="E37" i="8"/>
  <c r="D37" i="8"/>
  <c r="C37" i="8"/>
  <c r="B37" i="8"/>
  <c r="L36" i="8"/>
  <c r="K36" i="8"/>
  <c r="J36" i="8"/>
  <c r="I36" i="8"/>
  <c r="H36" i="8"/>
  <c r="G36" i="8"/>
  <c r="F36" i="8"/>
  <c r="E36" i="8"/>
  <c r="D36" i="8"/>
  <c r="C36" i="8"/>
  <c r="B36" i="8"/>
  <c r="L35" i="8"/>
  <c r="K35" i="8"/>
  <c r="J35" i="8"/>
  <c r="I35" i="8"/>
  <c r="H35" i="8"/>
  <c r="G35" i="8"/>
  <c r="F35" i="8"/>
  <c r="E35" i="8"/>
  <c r="D35" i="8"/>
  <c r="C35" i="8"/>
  <c r="B35" i="8"/>
  <c r="L34" i="8"/>
  <c r="K34" i="8"/>
  <c r="J34" i="8"/>
  <c r="I34" i="8"/>
  <c r="H34" i="8"/>
  <c r="G34" i="8"/>
  <c r="F34" i="8"/>
  <c r="E34" i="8"/>
  <c r="D34" i="8"/>
  <c r="C34" i="8"/>
  <c r="B34" i="8"/>
  <c r="L33" i="8"/>
  <c r="F49" i="8" s="1"/>
  <c r="K33" i="8"/>
  <c r="J33" i="8"/>
  <c r="I33" i="8"/>
  <c r="H33" i="8"/>
  <c r="D49" i="8" s="1"/>
  <c r="G33" i="8"/>
  <c r="F33" i="8"/>
  <c r="E33" i="8"/>
  <c r="D33" i="8"/>
  <c r="C33" i="8"/>
  <c r="B33" i="8"/>
  <c r="L32" i="8"/>
  <c r="K32" i="8"/>
  <c r="J32" i="8"/>
  <c r="I32" i="8"/>
  <c r="H32" i="8"/>
  <c r="G32" i="8"/>
  <c r="F32" i="8"/>
  <c r="E32" i="8"/>
  <c r="D32" i="8"/>
  <c r="C32" i="8"/>
  <c r="B32" i="8"/>
  <c r="L31" i="8"/>
  <c r="K31" i="8"/>
  <c r="J31" i="8"/>
  <c r="I31" i="8"/>
  <c r="H31" i="8"/>
  <c r="G31" i="8"/>
  <c r="F31" i="8"/>
  <c r="E31" i="8"/>
  <c r="D31" i="8"/>
  <c r="C31" i="8"/>
  <c r="B31" i="8"/>
  <c r="L30" i="8"/>
  <c r="K30" i="8"/>
  <c r="J30" i="8"/>
  <c r="I30" i="8"/>
  <c r="H30" i="8"/>
  <c r="G30" i="8"/>
  <c r="F30" i="8"/>
  <c r="E30" i="8"/>
  <c r="D30" i="8"/>
  <c r="C30" i="8"/>
  <c r="B30" i="8"/>
  <c r="L29" i="8"/>
  <c r="K29" i="8"/>
  <c r="J29" i="8"/>
  <c r="I29" i="8"/>
  <c r="H29" i="8"/>
  <c r="G29" i="8"/>
  <c r="F29" i="8"/>
  <c r="E29" i="8"/>
  <c r="D29" i="8"/>
  <c r="C29" i="8"/>
  <c r="B29" i="8"/>
  <c r="L28" i="8"/>
  <c r="K28" i="8"/>
  <c r="J28" i="8"/>
  <c r="I28" i="8"/>
  <c r="H28" i="8"/>
  <c r="G28" i="8"/>
  <c r="F28" i="8"/>
  <c r="E28" i="8"/>
  <c r="D28" i="8"/>
  <c r="C28" i="8"/>
  <c r="B28" i="8"/>
  <c r="L27" i="8"/>
  <c r="K27" i="8"/>
  <c r="J27" i="8"/>
  <c r="I27" i="8"/>
  <c r="H27" i="8"/>
  <c r="G27" i="8"/>
  <c r="F27" i="8"/>
  <c r="E27" i="8"/>
  <c r="D27" i="8"/>
  <c r="C27" i="8"/>
  <c r="B27" i="8"/>
  <c r="L26" i="8"/>
  <c r="K26" i="8"/>
  <c r="J26" i="8"/>
  <c r="I26" i="8"/>
  <c r="H26" i="8"/>
  <c r="G26" i="8"/>
  <c r="F26" i="8"/>
  <c r="E26" i="8"/>
  <c r="D26" i="8"/>
  <c r="C26" i="8"/>
  <c r="B26" i="8"/>
  <c r="L25" i="8"/>
  <c r="F48" i="8" s="1"/>
  <c r="K25" i="8"/>
  <c r="J25" i="8"/>
  <c r="I25" i="8"/>
  <c r="H25" i="8"/>
  <c r="G25" i="8"/>
  <c r="F25" i="8"/>
  <c r="C48" i="8" s="1"/>
  <c r="E25" i="8"/>
  <c r="D25" i="8"/>
  <c r="C25" i="8"/>
  <c r="B25" i="8"/>
  <c r="L24" i="8"/>
  <c r="K24" i="8"/>
  <c r="J24" i="8"/>
  <c r="I24" i="8"/>
  <c r="H24" i="8"/>
  <c r="G24" i="8"/>
  <c r="F24" i="8"/>
  <c r="E24" i="8"/>
  <c r="D24" i="8"/>
  <c r="C24" i="8"/>
  <c r="B24" i="8"/>
  <c r="L23" i="8"/>
  <c r="K23" i="8"/>
  <c r="J23" i="8"/>
  <c r="I23" i="8"/>
  <c r="H23" i="8"/>
  <c r="G23" i="8"/>
  <c r="F23" i="8"/>
  <c r="E23" i="8"/>
  <c r="D23" i="8"/>
  <c r="C23" i="8"/>
  <c r="B23" i="8"/>
  <c r="L22" i="8"/>
  <c r="K22" i="8"/>
  <c r="J22" i="8"/>
  <c r="I22" i="8"/>
  <c r="H22" i="8"/>
  <c r="G22" i="8"/>
  <c r="F22" i="8"/>
  <c r="E22" i="8"/>
  <c r="D22" i="8"/>
  <c r="C22" i="8"/>
  <c r="B22" i="8"/>
  <c r="L21" i="8"/>
  <c r="K21" i="8"/>
  <c r="J21" i="8"/>
  <c r="I21" i="8"/>
  <c r="H21" i="8"/>
  <c r="G21" i="8"/>
  <c r="F21" i="8"/>
  <c r="E21" i="8"/>
  <c r="D21" i="8"/>
  <c r="C21" i="8"/>
  <c r="B21" i="8"/>
  <c r="L20" i="8"/>
  <c r="K20" i="8"/>
  <c r="J20" i="8"/>
  <c r="I20" i="8"/>
  <c r="H20" i="8"/>
  <c r="G20" i="8"/>
  <c r="F20" i="8"/>
  <c r="E20" i="8"/>
  <c r="D20" i="8"/>
  <c r="C20" i="8"/>
  <c r="B20" i="8"/>
  <c r="L19" i="8"/>
  <c r="K19" i="8"/>
  <c r="J19" i="8"/>
  <c r="I19" i="8"/>
  <c r="H19" i="8"/>
  <c r="G19" i="8"/>
  <c r="F19" i="8"/>
  <c r="E19" i="8"/>
  <c r="D19" i="8"/>
  <c r="C19" i="8"/>
  <c r="B19" i="8"/>
  <c r="L18" i="8"/>
  <c r="K18" i="8"/>
  <c r="J18" i="8"/>
  <c r="I18" i="8"/>
  <c r="H18" i="8"/>
  <c r="G18" i="8"/>
  <c r="F18" i="8"/>
  <c r="E18" i="8"/>
  <c r="D18" i="8"/>
  <c r="C18" i="8"/>
  <c r="B18" i="8"/>
  <c r="L17" i="8"/>
  <c r="K17" i="8"/>
  <c r="J17" i="8"/>
  <c r="I17" i="8"/>
  <c r="H17" i="8"/>
  <c r="G17" i="8"/>
  <c r="F17" i="8"/>
  <c r="E17" i="8"/>
  <c r="D17" i="8"/>
  <c r="C17" i="8"/>
  <c r="B17" i="8"/>
  <c r="L16" i="8"/>
  <c r="K16" i="8"/>
  <c r="J16" i="8"/>
  <c r="I16" i="8"/>
  <c r="H16" i="8"/>
  <c r="G16" i="8"/>
  <c r="F16" i="8"/>
  <c r="E16" i="8"/>
  <c r="D16" i="8"/>
  <c r="C16" i="8"/>
  <c r="B16" i="8"/>
  <c r="L15" i="8"/>
  <c r="K15" i="8"/>
  <c r="J15" i="8"/>
  <c r="I15" i="8"/>
  <c r="H15" i="8"/>
  <c r="G15" i="8"/>
  <c r="F15" i="8"/>
  <c r="E15" i="8"/>
  <c r="D15" i="8"/>
  <c r="C15" i="8"/>
  <c r="B15" i="8"/>
  <c r="L14" i="8"/>
  <c r="K14" i="8"/>
  <c r="J14" i="8"/>
  <c r="I14" i="8"/>
  <c r="H14" i="8"/>
  <c r="G14" i="8"/>
  <c r="F14" i="8"/>
  <c r="E14" i="8"/>
  <c r="D14" i="8"/>
  <c r="C14" i="8"/>
  <c r="B14" i="8"/>
  <c r="L13" i="8"/>
  <c r="K13" i="8"/>
  <c r="J13" i="8"/>
  <c r="I13" i="8"/>
  <c r="H13" i="8"/>
  <c r="G13" i="8"/>
  <c r="F13" i="8"/>
  <c r="E13" i="8"/>
  <c r="D13" i="8"/>
  <c r="C13" i="8"/>
  <c r="B13" i="8"/>
  <c r="L12" i="8"/>
  <c r="K12" i="8"/>
  <c r="J12" i="8"/>
  <c r="I12" i="8"/>
  <c r="H12" i="8"/>
  <c r="G12" i="8"/>
  <c r="F12" i="8"/>
  <c r="E12" i="8"/>
  <c r="D12" i="8"/>
  <c r="C12" i="8"/>
  <c r="B12" i="8"/>
  <c r="L11" i="8"/>
  <c r="K11" i="8"/>
  <c r="J11" i="8"/>
  <c r="I11" i="8"/>
  <c r="H11" i="8"/>
  <c r="G11" i="8"/>
  <c r="F11" i="8"/>
  <c r="E11" i="8"/>
  <c r="D11" i="8"/>
  <c r="C11" i="8"/>
  <c r="B11" i="8"/>
  <c r="L10" i="8"/>
  <c r="K10" i="8"/>
  <c r="J10" i="8"/>
  <c r="I10" i="8"/>
  <c r="H10" i="8"/>
  <c r="G10" i="8"/>
  <c r="F10" i="8"/>
  <c r="E10" i="8"/>
  <c r="D10" i="8"/>
  <c r="C10" i="8"/>
  <c r="B10" i="8"/>
  <c r="L9" i="8"/>
  <c r="K9" i="8"/>
  <c r="J9" i="8"/>
  <c r="I9" i="8"/>
  <c r="H9" i="8"/>
  <c r="G9" i="8"/>
  <c r="F9" i="8"/>
  <c r="E9" i="8"/>
  <c r="D9" i="8"/>
  <c r="C9" i="8"/>
  <c r="B9" i="8"/>
  <c r="L8" i="8"/>
  <c r="K8" i="8"/>
  <c r="J8" i="8"/>
  <c r="I8" i="8"/>
  <c r="H8" i="8"/>
  <c r="G8" i="8"/>
  <c r="F8" i="8"/>
  <c r="E8" i="8"/>
  <c r="D8" i="8"/>
  <c r="C8" i="8"/>
  <c r="B8" i="8"/>
  <c r="L7" i="8"/>
  <c r="K7" i="8"/>
  <c r="J7" i="8"/>
  <c r="I7" i="8"/>
  <c r="H7" i="8"/>
  <c r="G7" i="8"/>
  <c r="F7" i="8"/>
  <c r="E7" i="8"/>
  <c r="D7" i="8"/>
  <c r="C7" i="8"/>
  <c r="B7" i="8"/>
  <c r="L6" i="8"/>
  <c r="K6" i="8"/>
  <c r="J6" i="8"/>
  <c r="I6" i="8"/>
  <c r="H6" i="8"/>
  <c r="G6" i="8"/>
  <c r="F6" i="8"/>
  <c r="E6" i="8"/>
  <c r="D6" i="8"/>
  <c r="C6" i="8"/>
  <c r="B6" i="8"/>
  <c r="L5" i="8"/>
  <c r="F47" i="8" s="1"/>
  <c r="K5" i="8"/>
  <c r="J5" i="8"/>
  <c r="I5" i="8"/>
  <c r="H5" i="8"/>
  <c r="G5" i="8"/>
  <c r="F5" i="8"/>
  <c r="E5" i="8"/>
  <c r="D5" i="8"/>
  <c r="C5" i="8"/>
  <c r="B5" i="8"/>
  <c r="L4" i="8"/>
  <c r="K4" i="8"/>
  <c r="J4" i="8"/>
  <c r="I4" i="8"/>
  <c r="H4" i="8"/>
  <c r="G4" i="8"/>
  <c r="F4" i="8"/>
  <c r="E4" i="8"/>
  <c r="D4" i="8"/>
  <c r="C4" i="8"/>
  <c r="B4" i="8"/>
  <c r="L3" i="8"/>
  <c r="K3" i="8"/>
  <c r="J3" i="8"/>
  <c r="I3" i="8"/>
  <c r="H3" i="8"/>
  <c r="G3" i="8"/>
  <c r="F3" i="8"/>
  <c r="E3" i="8"/>
  <c r="D3" i="8"/>
  <c r="C3" i="8"/>
  <c r="B3" i="8"/>
  <c r="L2" i="8"/>
  <c r="K2" i="8"/>
  <c r="J2" i="8"/>
  <c r="I2" i="8"/>
  <c r="H2" i="8"/>
  <c r="G2" i="8"/>
  <c r="F2" i="8"/>
  <c r="E2" i="8"/>
  <c r="D2" i="8"/>
  <c r="C2" i="8"/>
  <c r="B2" i="8"/>
  <c r="E2" i="4"/>
  <c r="D2" i="4"/>
  <c r="N2" i="4" s="1"/>
  <c r="J94" i="7" l="1"/>
  <c r="K48" i="7"/>
  <c r="K91" i="7" s="1"/>
  <c r="B50" i="7"/>
  <c r="B91" i="7" s="1"/>
  <c r="I50" i="7"/>
  <c r="I91" i="7" s="1"/>
  <c r="L50" i="7"/>
  <c r="L91" i="7" s="1"/>
  <c r="C52" i="7"/>
  <c r="J54" i="7"/>
  <c r="K56" i="7"/>
  <c r="B58" i="7"/>
  <c r="I58" i="7"/>
  <c r="L58" i="7"/>
  <c r="C60" i="7"/>
  <c r="J62" i="7"/>
  <c r="K64" i="7"/>
  <c r="B66" i="7"/>
  <c r="I66" i="7"/>
  <c r="I92" i="7" s="1"/>
  <c r="L66" i="7"/>
  <c r="L92" i="7" s="1"/>
  <c r="C68" i="7"/>
  <c r="J70" i="7"/>
  <c r="K72" i="7"/>
  <c r="B74" i="7"/>
  <c r="I74" i="7"/>
  <c r="L74" i="7"/>
  <c r="C76" i="7"/>
  <c r="J78" i="7"/>
  <c r="J93" i="7" s="1"/>
  <c r="K80" i="7"/>
  <c r="B82" i="7"/>
  <c r="I82" i="7"/>
  <c r="L82" i="7"/>
  <c r="C84" i="7"/>
  <c r="J86" i="7"/>
  <c r="K88" i="7"/>
  <c r="C92" i="7"/>
  <c r="C71" i="7"/>
  <c r="B85" i="7"/>
  <c r="C87" i="7"/>
  <c r="J47" i="7"/>
  <c r="K49" i="7"/>
  <c r="B51" i="7"/>
  <c r="I51" i="7"/>
  <c r="L51" i="7"/>
  <c r="C53" i="7"/>
  <c r="J55" i="7"/>
  <c r="K57" i="7"/>
  <c r="B59" i="7"/>
  <c r="I59" i="7"/>
  <c r="L59" i="7"/>
  <c r="C61" i="7"/>
  <c r="B67" i="7"/>
  <c r="C69" i="7"/>
  <c r="B75" i="7"/>
  <c r="B93" i="7" s="1"/>
  <c r="C77" i="7"/>
  <c r="B83" i="7"/>
  <c r="B94" i="7" s="1"/>
  <c r="C85" i="7"/>
  <c r="C91" i="7"/>
  <c r="C48" i="7"/>
  <c r="J50" i="7"/>
  <c r="K52" i="7"/>
  <c r="B54" i="7"/>
  <c r="I54" i="7"/>
  <c r="L54" i="7"/>
  <c r="C56" i="7"/>
  <c r="J58" i="7"/>
  <c r="K60" i="7"/>
  <c r="B62" i="7"/>
  <c r="I62" i="7"/>
  <c r="L62" i="7"/>
  <c r="C64" i="7"/>
  <c r="J66" i="7"/>
  <c r="K24" i="12"/>
  <c r="M18" i="12"/>
  <c r="C94" i="7"/>
  <c r="J11" i="12"/>
  <c r="G36" i="12"/>
  <c r="B60" i="7"/>
  <c r="C62" i="7"/>
  <c r="B68" i="7"/>
  <c r="C70" i="7"/>
  <c r="B76" i="7"/>
  <c r="C78" i="7"/>
  <c r="C93" i="7" s="1"/>
  <c r="B84" i="7"/>
  <c r="C86" i="7"/>
  <c r="B35" i="11"/>
  <c r="B36" i="11"/>
  <c r="J34" i="12"/>
  <c r="J5" i="12"/>
  <c r="G33" i="12"/>
  <c r="G16" i="12"/>
  <c r="G13" i="12"/>
  <c r="O16" i="12" s="1"/>
  <c r="L30" i="12"/>
  <c r="K31" i="12"/>
  <c r="G30" i="12"/>
  <c r="J35" i="12"/>
  <c r="B42" i="11"/>
  <c r="L8" i="12"/>
  <c r="G7" i="12"/>
  <c r="B10" i="11"/>
  <c r="M8" i="12"/>
  <c r="B34" i="11"/>
  <c r="J22" i="12"/>
  <c r="K12" i="12"/>
  <c r="B41" i="11"/>
  <c r="B39" i="11"/>
  <c r="G32" i="12"/>
  <c r="D48" i="8"/>
  <c r="D52" i="8" s="1"/>
  <c r="C47" i="8"/>
  <c r="B48" i="8"/>
  <c r="E48" i="8"/>
  <c r="B49" i="8"/>
  <c r="E49" i="8"/>
  <c r="B50" i="8"/>
  <c r="E50" i="8"/>
  <c r="D47" i="8"/>
  <c r="F52" i="8"/>
  <c r="J17" i="12"/>
  <c r="K93" i="7"/>
  <c r="J81" i="7"/>
  <c r="K83" i="7"/>
  <c r="K94" i="7" s="1"/>
  <c r="I85" i="7"/>
  <c r="L85" i="7"/>
  <c r="J6" i="12"/>
  <c r="K35" i="12"/>
  <c r="M91" i="7"/>
  <c r="J36" i="12"/>
  <c r="G3" i="12"/>
  <c r="K32" i="12"/>
  <c r="K14" i="12"/>
  <c r="G43" i="12"/>
  <c r="J63" i="7"/>
  <c r="K65" i="7"/>
  <c r="I67" i="7"/>
  <c r="L67" i="7"/>
  <c r="J71" i="7"/>
  <c r="K73" i="7"/>
  <c r="I75" i="7"/>
  <c r="L75" i="7"/>
  <c r="J79" i="7"/>
  <c r="K81" i="7"/>
  <c r="I83" i="7"/>
  <c r="L83" i="7"/>
  <c r="J87" i="7"/>
  <c r="J32" i="12"/>
  <c r="L14" i="12"/>
  <c r="G9" i="12"/>
  <c r="M92" i="7"/>
  <c r="M32" i="12"/>
  <c r="J41" i="12"/>
  <c r="G41" i="12"/>
  <c r="M93" i="7"/>
  <c r="G12" i="12"/>
  <c r="B24" i="11"/>
  <c r="K27" i="12"/>
  <c r="M97" i="7"/>
  <c r="F53" i="8" s="1"/>
  <c r="F54" i="8" s="1"/>
  <c r="M94" i="7"/>
  <c r="M14" i="12"/>
  <c r="L20" i="12"/>
  <c r="J48" i="7"/>
  <c r="K50" i="7"/>
  <c r="I52" i="7"/>
  <c r="L52" i="7"/>
  <c r="J56" i="7"/>
  <c r="K58" i="7"/>
  <c r="I60" i="7"/>
  <c r="L60" i="7"/>
  <c r="J64" i="7"/>
  <c r="K66" i="7"/>
  <c r="K92" i="7" s="1"/>
  <c r="I68" i="7"/>
  <c r="L68" i="7"/>
  <c r="J72" i="7"/>
  <c r="K74" i="7"/>
  <c r="I76" i="7"/>
  <c r="L76" i="7"/>
  <c r="J80" i="7"/>
  <c r="K82" i="7"/>
  <c r="I84" i="7"/>
  <c r="L84" i="7"/>
  <c r="J88" i="7"/>
  <c r="G22" i="12"/>
  <c r="M40" i="12"/>
  <c r="G26" i="12"/>
  <c r="K37" i="12"/>
  <c r="L36" i="12"/>
  <c r="B14" i="11"/>
  <c r="B47" i="8"/>
  <c r="E47" i="8"/>
  <c r="C49" i="8"/>
  <c r="C50" i="8"/>
  <c r="C52" i="8" s="1"/>
  <c r="B40" i="11"/>
  <c r="J21" i="12"/>
  <c r="J16" i="12"/>
  <c r="J43" i="12"/>
  <c r="J10" i="12"/>
  <c r="J18" i="12"/>
  <c r="G15" i="12"/>
  <c r="L28" i="12"/>
  <c r="M35" i="12"/>
  <c r="D49" i="7"/>
  <c r="E51" i="7"/>
  <c r="B30" i="11"/>
  <c r="L15" i="12"/>
  <c r="G39" i="12"/>
  <c r="M24" i="12"/>
  <c r="J31" i="12"/>
  <c r="J25" i="12"/>
  <c r="D66" i="7"/>
  <c r="F66" i="7" s="1"/>
  <c r="B38" i="11"/>
  <c r="K34" i="12"/>
  <c r="J9" i="12"/>
  <c r="M42" i="12"/>
  <c r="J26" i="12"/>
  <c r="G37" i="12"/>
  <c r="J27" i="12"/>
  <c r="J42" i="12"/>
  <c r="G18" i="12"/>
  <c r="M36" i="12"/>
  <c r="M34" i="12"/>
  <c r="B20" i="11"/>
  <c r="J40" i="12"/>
  <c r="J29" i="12"/>
  <c r="J19" i="12"/>
  <c r="L43" i="12"/>
  <c r="M43" i="12"/>
  <c r="J20" i="12"/>
  <c r="L34" i="12"/>
  <c r="E48" i="7"/>
  <c r="D54" i="7"/>
  <c r="E56" i="7"/>
  <c r="D62" i="7"/>
  <c r="E64" i="7"/>
  <c r="D70" i="7"/>
  <c r="E72" i="7"/>
  <c r="D78" i="7"/>
  <c r="E80" i="7"/>
  <c r="D86" i="7"/>
  <c r="G29" i="12"/>
  <c r="G34" i="12"/>
  <c r="L33" i="12"/>
  <c r="B8" i="11"/>
  <c r="K42" i="12"/>
  <c r="L19" i="12"/>
  <c r="K10" i="12"/>
  <c r="L24" i="12"/>
  <c r="K20" i="12"/>
  <c r="K23" i="12"/>
  <c r="B18" i="11"/>
  <c r="J15" i="12"/>
  <c r="G35" i="12"/>
  <c r="G24" i="12"/>
  <c r="L41" i="12"/>
  <c r="M30" i="12"/>
  <c r="B16" i="11"/>
  <c r="G31" i="12"/>
  <c r="O34" i="12" s="1"/>
  <c r="B12" i="11"/>
  <c r="L38" i="12"/>
  <c r="M13" i="12"/>
  <c r="K8" i="12"/>
  <c r="M23" i="12"/>
  <c r="M20" i="12"/>
  <c r="K38" i="12"/>
  <c r="M33" i="12"/>
  <c r="E47" i="7"/>
  <c r="D53" i="7"/>
  <c r="E55" i="7"/>
  <c r="D61" i="7"/>
  <c r="E63" i="7"/>
  <c r="E79" i="7"/>
  <c r="D85" i="7"/>
  <c r="M29" i="12"/>
  <c r="L21" i="12"/>
  <c r="M6" i="12"/>
  <c r="B28" i="11"/>
  <c r="K33" i="12"/>
  <c r="L18" i="12"/>
  <c r="M12" i="12"/>
  <c r="L31" i="12"/>
  <c r="M41" i="12"/>
  <c r="K19" i="12"/>
  <c r="L40" i="12"/>
  <c r="K7" i="12"/>
  <c r="J39" i="12"/>
  <c r="M10" i="12"/>
  <c r="M31" i="12"/>
  <c r="K17" i="12"/>
  <c r="K6" i="12"/>
  <c r="K30" i="12"/>
  <c r="M19" i="12"/>
  <c r="K29" i="12"/>
  <c r="K39" i="12"/>
  <c r="L5" i="12"/>
  <c r="L42" i="12"/>
  <c r="M15" i="12"/>
  <c r="M28" i="12"/>
  <c r="K11" i="12"/>
  <c r="D57" i="7"/>
  <c r="E59" i="7"/>
  <c r="D65" i="7"/>
  <c r="E67" i="7"/>
  <c r="D73" i="7"/>
  <c r="E75" i="7"/>
  <c r="D81" i="7"/>
  <c r="F81" i="7" s="1"/>
  <c r="J28" i="12"/>
  <c r="J30" i="12"/>
  <c r="G28" i="12"/>
  <c r="G17" i="12"/>
  <c r="G4" i="12"/>
  <c r="G8" i="12"/>
  <c r="K40" i="12"/>
  <c r="L17" i="12"/>
  <c r="L6" i="12"/>
  <c r="M27" i="12"/>
  <c r="K18" i="12"/>
  <c r="M37" i="12"/>
  <c r="L37" i="12"/>
  <c r="K28" i="12"/>
  <c r="B4" i="11"/>
  <c r="K41" i="12"/>
  <c r="L22" i="12"/>
  <c r="L23" i="12"/>
  <c r="K5" i="12"/>
  <c r="J37" i="12"/>
  <c r="J38" i="12"/>
  <c r="J23" i="12"/>
  <c r="G27" i="12"/>
  <c r="G23" i="12"/>
  <c r="G5" i="12"/>
  <c r="G21" i="12"/>
  <c r="K21" i="12"/>
  <c r="M5" i="12"/>
  <c r="L16" i="12"/>
  <c r="M26" i="12"/>
  <c r="K9" i="12"/>
  <c r="M39" i="12"/>
  <c r="L26" i="12"/>
  <c r="L10" i="12"/>
  <c r="K22" i="12"/>
  <c r="M25" i="12"/>
  <c r="M38" i="12"/>
  <c r="J33" i="12"/>
  <c r="G38" i="12"/>
  <c r="G19" i="12"/>
  <c r="G20" i="12"/>
  <c r="G40" i="12"/>
  <c r="O43" i="12" s="1"/>
  <c r="L25" i="12"/>
  <c r="K16" i="12"/>
  <c r="M11" i="12"/>
  <c r="L35" i="12"/>
  <c r="K26" i="12"/>
  <c r="M21" i="12"/>
  <c r="L32" i="12"/>
  <c r="K15" i="12"/>
  <c r="K36" i="12"/>
  <c r="L13" i="12"/>
  <c r="L7" i="12"/>
  <c r="K25" i="12"/>
  <c r="M7" i="12"/>
  <c r="L39" i="12"/>
  <c r="D64" i="7"/>
  <c r="E66" i="7"/>
  <c r="D80" i="7"/>
  <c r="D88" i="7"/>
  <c r="E83" i="7"/>
  <c r="D47" i="7"/>
  <c r="D91" i="7" s="1"/>
  <c r="D55" i="7"/>
  <c r="E57" i="7"/>
  <c r="D63" i="7"/>
  <c r="E65" i="7"/>
  <c r="D71" i="7"/>
  <c r="E73" i="7"/>
  <c r="D79" i="7"/>
  <c r="E81" i="7"/>
  <c r="D87" i="7"/>
  <c r="E88" i="7"/>
  <c r="F88" i="7" s="1"/>
  <c r="D52" i="7"/>
  <c r="E54" i="7"/>
  <c r="D60" i="7"/>
  <c r="E62" i="7"/>
  <c r="D68" i="7"/>
  <c r="E70" i="7"/>
  <c r="E49" i="7"/>
  <c r="D50" i="7"/>
  <c r="E52" i="7"/>
  <c r="D58" i="7"/>
  <c r="E60" i="7"/>
  <c r="E68" i="7"/>
  <c r="D74" i="7"/>
  <c r="E76" i="7"/>
  <c r="F78" i="7"/>
  <c r="D82" i="7"/>
  <c r="E84" i="7"/>
  <c r="F86" i="7"/>
  <c r="D69" i="7"/>
  <c r="E71" i="7"/>
  <c r="D77" i="7"/>
  <c r="E87" i="7"/>
  <c r="D48" i="7"/>
  <c r="E50" i="7"/>
  <c r="D56" i="7"/>
  <c r="E58" i="7"/>
  <c r="D72" i="7"/>
  <c r="E74" i="7"/>
  <c r="E82" i="7"/>
  <c r="D51" i="7"/>
  <c r="E53" i="7"/>
  <c r="D59" i="7"/>
  <c r="E61" i="7"/>
  <c r="D67" i="7"/>
  <c r="E69" i="7"/>
  <c r="D75" i="7"/>
  <c r="D93" i="7" s="1"/>
  <c r="E77" i="7"/>
  <c r="D83" i="7"/>
  <c r="D94" i="7" s="1"/>
  <c r="E85" i="7"/>
  <c r="O32" i="12"/>
  <c r="O8" i="12" l="1"/>
  <c r="O25" i="12"/>
  <c r="O44" i="12"/>
  <c r="F53" i="7"/>
  <c r="O15" i="12"/>
  <c r="J91" i="7"/>
  <c r="O13" i="12"/>
  <c r="F80" i="7"/>
  <c r="K97" i="7"/>
  <c r="D53" i="8" s="1"/>
  <c r="F58" i="7"/>
  <c r="J97" i="7"/>
  <c r="C53" i="8" s="1"/>
  <c r="O33" i="12"/>
  <c r="O6" i="12"/>
  <c r="O31" i="12"/>
  <c r="O36" i="12"/>
  <c r="O12" i="12"/>
  <c r="C54" i="8"/>
  <c r="E52" i="8"/>
  <c r="D54" i="8"/>
  <c r="B52" i="8"/>
  <c r="J92" i="7"/>
  <c r="L93" i="7"/>
  <c r="I93" i="7"/>
  <c r="O21" i="12"/>
  <c r="L94" i="7"/>
  <c r="L97" i="7"/>
  <c r="E53" i="8" s="1"/>
  <c r="E54" i="8" s="1"/>
  <c r="E94" i="7"/>
  <c r="E93" i="7"/>
  <c r="I94" i="7"/>
  <c r="I97" i="7"/>
  <c r="B53" i="8" s="1"/>
  <c r="O14" i="12"/>
  <c r="O11" i="12"/>
  <c r="O9" i="12"/>
  <c r="O17" i="12"/>
  <c r="O35" i="12"/>
  <c r="O37" i="12"/>
  <c r="O39" i="12"/>
  <c r="O30" i="12"/>
  <c r="O42" i="12"/>
  <c r="O29" i="12"/>
  <c r="F77" i="7"/>
  <c r="O23" i="12"/>
  <c r="O26" i="12"/>
  <c r="O38" i="12"/>
  <c r="F54" i="7"/>
  <c r="F64" i="7"/>
  <c r="O24" i="12"/>
  <c r="E91" i="7"/>
  <c r="F65" i="7"/>
  <c r="O40" i="12"/>
  <c r="F57" i="7"/>
  <c r="O22" i="12"/>
  <c r="O5" i="12"/>
  <c r="F49" i="7"/>
  <c r="O27" i="12"/>
  <c r="F74" i="7"/>
  <c r="O10" i="12"/>
  <c r="F71" i="7"/>
  <c r="F50" i="7"/>
  <c r="F68" i="7"/>
  <c r="E92" i="7"/>
  <c r="O7" i="12"/>
  <c r="O18" i="12"/>
  <c r="O20" i="12"/>
  <c r="F60" i="7"/>
  <c r="F62" i="7"/>
  <c r="D92" i="7"/>
  <c r="O19" i="12"/>
  <c r="F67" i="7"/>
  <c r="O28" i="12"/>
  <c r="F84" i="7"/>
  <c r="F61" i="7"/>
  <c r="O41" i="12"/>
  <c r="F75" i="7"/>
  <c r="F87" i="7"/>
  <c r="F85" i="7"/>
  <c r="B92" i="7"/>
  <c r="F73" i="7"/>
  <c r="F79" i="7"/>
  <c r="F55" i="7"/>
  <c r="F69" i="7"/>
  <c r="F47" i="7"/>
  <c r="F72" i="7"/>
  <c r="F48" i="7"/>
  <c r="F70" i="7"/>
  <c r="F82" i="7"/>
  <c r="F63" i="7"/>
  <c r="F52" i="7"/>
  <c r="F83" i="7"/>
  <c r="F59" i="7"/>
  <c r="F51" i="7"/>
  <c r="F76" i="7"/>
  <c r="F56" i="7"/>
  <c r="B54" i="8" l="1"/>
  <c r="F93" i="7"/>
  <c r="F94" i="7"/>
  <c r="F92" i="7"/>
  <c r="F91" i="7"/>
</calcChain>
</file>

<file path=xl/sharedStrings.xml><?xml version="1.0" encoding="utf-8"?>
<sst xmlns="http://schemas.openxmlformats.org/spreadsheetml/2006/main" count="437" uniqueCount="156">
  <si>
    <t>Date</t>
  </si>
  <si>
    <t>Net U.S. Acquisition of Direct Investment Assets, SA, USD Billion</t>
  </si>
  <si>
    <t>Net Incurrence of Liabilities Portfolio Investment, Total, SA, USD Billion</t>
  </si>
  <si>
    <t>United States, BEA, Gross Domestic Product, Total, SA, AR, USD Billion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</si>
  <si>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</si>
  <si>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</si>
  <si>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</si>
  <si>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</si>
  <si>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</si>
  <si>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</si>
  <si>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</si>
  <si>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</si>
  <si>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</si>
  <si>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</si>
  <si>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</si>
  <si>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</si>
  <si>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</si>
  <si>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</si>
  <si>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</si>
  <si>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</si>
  <si>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</si>
  <si>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</si>
  <si>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</si>
  <si>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</si>
  <si>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</si>
  <si>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</si>
  <si>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</si>
  <si>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</si>
  <si>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</si>
  <si>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</si>
  <si>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</si>
  <si>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</si>
  <si>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</si>
  <si>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</si>
  <si>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</si>
  <si>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</si>
  <si>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</si>
  <si>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</si>
  <si>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</si>
  <si>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</si>
  <si>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</si>
  <si>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</si>
  <si>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</si>
  <si>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</si>
  <si>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</si>
  <si>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</si>
  <si>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</si>
  <si>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</si>
  <si>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</si>
  <si>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</si>
  <si>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</si>
  <si>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</si>
  <si>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</si>
  <si>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</si>
  <si>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</si>
  <si>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</si>
  <si>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</si>
  <si>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</si>
  <si>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</si>
  <si>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</si>
  <si>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</si>
  <si>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</si>
  <si>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</si>
  <si>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</si>
  <si>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</si>
  <si>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</si>
  <si>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</si>
  <si>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</si>
  <si>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</si>
  <si>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</si>
  <si>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</si>
  <si>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</si>
  <si>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</si>
  <si>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</si>
  <si>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</si>
  <si>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</si>
  <si>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</si>
  <si>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</si>
  <si>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</si>
  <si>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</si>
  <si>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</si>
  <si>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</si>
  <si>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Assets, Positions Reserve assets USD Million</t>
  </si>
  <si>
    <t>Assets, Positions Portfolio investment, Debt securities USD Million</t>
  </si>
  <si>
    <t>Liabilities, Positions Portfolio investment, Debt securities USD Million</t>
  </si>
  <si>
    <t>Assets, Positions Portfolio investment, Equity and investment fund shares USD Million</t>
  </si>
  <si>
    <t>Liabilities, Positions Portfolio investment, Equity and investment fund shares USD Million</t>
  </si>
  <si>
    <t>Assets, Positions Direct investment USD Million</t>
  </si>
  <si>
    <t>Liabilities, Positions Direct investment USD Million</t>
  </si>
  <si>
    <t>Assets, Positions Other investment USD Million</t>
  </si>
  <si>
    <t>Liabilities, Positions Other investment USD Million</t>
  </si>
  <si>
    <t>Exports &amp; Income Receipts,  Goods, Total, SA, USD Billion</t>
  </si>
  <si>
    <t>Exports &amp; Income Receipts,  Services, Total, SA, USD Billion</t>
  </si>
  <si>
    <t>Exports &amp; Income Receipts, Primary Income, SA, USD Billion</t>
  </si>
  <si>
    <t>Exports &amp; Income Receipts, Secondary Income, SA, USD Billion</t>
  </si>
  <si>
    <t>Imports &amp; Income Payments,Goods, Total, SA, USD Billion</t>
  </si>
  <si>
    <t>Imports &amp; Income Payments, Services, Total, SA, USD Billion</t>
  </si>
  <si>
    <t>Imports &amp; Income Payments, Primary Income, SA, USD Billion</t>
  </si>
  <si>
    <t>Imports &amp; Income Payments, Secondary Income, SA, USD Billion</t>
  </si>
  <si>
    <t xml:space="preserve"> Net Acquisition of Portfolio Investment, Total, SA, USD Billion</t>
  </si>
  <si>
    <t>Net Acquisition Portfolio Investment, Equity &amp; Investment Fund Shares, SA, USD Billion</t>
  </si>
  <si>
    <t>Net Acquisition of Portfolio Investment, Debt Securities, SA, USD Billion</t>
  </si>
  <si>
    <t>Net Acquisition of Other Investment, Total, SA, USD Billion</t>
  </si>
  <si>
    <t>Net Acquisition of Reserve Assets, Total, SA, USD Billion</t>
  </si>
  <si>
    <t>Net Incurrence of Liabilities Direct Investment Liabilities,SA, USD Billion</t>
  </si>
  <si>
    <t>Net Incurrence of Liabilities Portfolio Investment, Equity &amp; Investment Fund Shares, SA, USD Billion</t>
  </si>
  <si>
    <t>Net Incurrence of Liabilities Portfolio Investment, Debt Securities, SA, USD Billion</t>
  </si>
  <si>
    <t>Net Incurrence of Liabilities Other Investment, Total, SA, USD Billion</t>
  </si>
  <si>
    <t>Assets, Positions Portfolio investment, Total USD Million</t>
  </si>
  <si>
    <t>Liabilities, Positions Portfolio investment, Total USD Million</t>
  </si>
  <si>
    <t>Assets</t>
  </si>
  <si>
    <t>Liabilities</t>
  </si>
  <si>
    <t>IIP</t>
  </si>
  <si>
    <t>Total</t>
  </si>
  <si>
    <t>Goods</t>
  </si>
  <si>
    <t>Services</t>
  </si>
  <si>
    <t>Primary Income</t>
  </si>
  <si>
    <t>Transfers</t>
  </si>
  <si>
    <t>Datre</t>
  </si>
  <si>
    <t>FDI+ Eqity Out</t>
  </si>
  <si>
    <t>FDI+Equity In</t>
  </si>
  <si>
    <t>Debt+Other Out</t>
  </si>
  <si>
    <t>Debt+Other In</t>
  </si>
  <si>
    <t>Reserves</t>
  </si>
  <si>
    <t>Net Flow</t>
  </si>
  <si>
    <t>Income</t>
  </si>
  <si>
    <t>Tranfers</t>
  </si>
  <si>
    <t>Current Account</t>
  </si>
  <si>
    <t>FDI</t>
  </si>
  <si>
    <t>Equity</t>
  </si>
  <si>
    <t>Bonds</t>
  </si>
  <si>
    <t>Banks</t>
  </si>
  <si>
    <t>FDI+Equity Liab</t>
  </si>
  <si>
    <t>FDI+Eqity Ass</t>
  </si>
  <si>
    <t>Debt+bank Liab</t>
  </si>
  <si>
    <t>United States, Current Account, Balance, Total, SA, USD</t>
  </si>
  <si>
    <t>United States, Financial Account, Net Acquisition of Financial Assets Excluding Financial Derivatives, Total, All Countries, SA, USD Billion</t>
  </si>
  <si>
    <t>United States, Financial Account, Net Incurrence of Liabilities Excluding Financial Derivatives, Total, All Countries, SA, USD Billion</t>
  </si>
  <si>
    <t>United States, Financial Account, Balance, Total, All Countries, SA, USD Billion</t>
  </si>
  <si>
    <t>International Investment Position, U.S. Total, Net, USD Million</t>
  </si>
  <si>
    <t>Discrepancy</t>
  </si>
  <si>
    <t>Check</t>
  </si>
  <si>
    <t>CA-FA</t>
  </si>
  <si>
    <t>US Net IIP</t>
  </si>
  <si>
    <t>Debt+Reserves</t>
  </si>
  <si>
    <t>19-24</t>
  </si>
  <si>
    <t>24-19</t>
  </si>
  <si>
    <t>24-19 cap flows</t>
  </si>
  <si>
    <t>24-19 cap gain</t>
  </si>
  <si>
    <t>Debt</t>
  </si>
  <si>
    <t>2025-Q3</t>
  </si>
  <si>
    <t>Debt+Bank Ass</t>
  </si>
  <si>
    <t>Financial Account from raw data</t>
  </si>
  <si>
    <t>FA from total</t>
  </si>
  <si>
    <t>sum</t>
  </si>
  <si>
    <t>Note: BOP data at quarterly rates are converted to annual rates (x4) to be commensurate with GDP data at annual rates.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</si>
</sst>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,,"/>
    <numFmt numFmtId="165" formatCode="[$-409]mmm\-yy;@"/>
  </numFmts>
  <fonts count="3" x14ac:knownFonts="1">
    <font>
      <sz val="11"/>
      <color theme="1"/>
      <name val="Aptos Narrow"/>
      <family val="2"/>
      <scheme val="minor"/>
    </font>
    <font>
      <sz val="12"/>
      <color rgb="FF000000"/>
      <name val="Helvetica"/>
      <family val="2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/>
    <xf numFmtId="2" fontId="0" fillId="0" borderId="0" xfId="0" applyNumberFormat="1" applyAlignment="1">
      <alignment vertical="center" wrapText="1"/>
    </xf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vertical="top" wrapText="1"/>
    </xf>
    <xf numFmtId="1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'Figure 2'!$C$1</c:f>
              <c:strCache>
                <c:ptCount val="1"/>
                <c:pt idx="0">
                  <c:v>Goods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2'!$A$2:$A$44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2'!$C$2:$C$44</c:f>
              <c:numCache>
                <c:formatCode>0.00</c:formatCode>
                <c:ptCount val="43"/>
                <c:pt idx="0">
                  <c:v>-4.2505536985602319</c:v>
                </c:pt>
                <c:pt idx="1">
                  <c:v>-4.1503772692281267</c:v>
                </c:pt>
                <c:pt idx="2">
                  <c:v>-4.1966074084974885</c:v>
                </c:pt>
                <c:pt idx="3">
                  <c:v>-4.0615266379631469</c:v>
                </c:pt>
                <c:pt idx="4">
                  <c:v>-3.9780128752489823</c:v>
                </c:pt>
                <c:pt idx="5">
                  <c:v>-3.9975412177898084</c:v>
                </c:pt>
                <c:pt idx="6">
                  <c:v>-3.9566732842351975</c:v>
                </c:pt>
                <c:pt idx="7">
                  <c:v>-4.0164952458642063</c:v>
                </c:pt>
                <c:pt idx="8">
                  <c:v>-4.0466213736413179</c:v>
                </c:pt>
                <c:pt idx="9">
                  <c:v>-4.1480261765185986</c:v>
                </c:pt>
                <c:pt idx="10">
                  <c:v>-3.9563297777667179</c:v>
                </c:pt>
                <c:pt idx="11">
                  <c:v>-4.1511021960875745</c:v>
                </c:pt>
                <c:pt idx="12">
                  <c:v>-4.2888640426104114</c:v>
                </c:pt>
                <c:pt idx="13">
                  <c:v>-4.0218820234982786</c:v>
                </c:pt>
                <c:pt idx="14">
                  <c:v>-4.3352839332016924</c:v>
                </c:pt>
                <c:pt idx="15">
                  <c:v>-4.368074431298373</c:v>
                </c:pt>
                <c:pt idx="16">
                  <c:v>-4.0753898330775495</c:v>
                </c:pt>
                <c:pt idx="17">
                  <c:v>-4.2115086042402785</c:v>
                </c:pt>
                <c:pt idx="18">
                  <c:v>-3.990630271318488</c:v>
                </c:pt>
                <c:pt idx="19">
                  <c:v>-3.6512473295641037</c:v>
                </c:pt>
                <c:pt idx="20">
                  <c:v>-3.5915381000382585</c:v>
                </c:pt>
                <c:pt idx="21">
                  <c:v>-4.475974420855974</c:v>
                </c:pt>
                <c:pt idx="22">
                  <c:v>-4.462092244088157</c:v>
                </c:pt>
                <c:pt idx="23">
                  <c:v>-4.5659831322813798</c:v>
                </c:pt>
                <c:pt idx="24">
                  <c:v>-4.5936691616962504</c:v>
                </c:pt>
                <c:pt idx="25">
                  <c:v>-4.5427989777131383</c:v>
                </c:pt>
                <c:pt idx="26">
                  <c:v>-4.521653168770289</c:v>
                </c:pt>
                <c:pt idx="27">
                  <c:v>-4.60347551342812</c:v>
                </c:pt>
                <c:pt idx="28">
                  <c:v>-5.2209025087853256</c:v>
                </c:pt>
                <c:pt idx="29">
                  <c:v>-4.7239712540270631</c:v>
                </c:pt>
                <c:pt idx="30">
                  <c:v>-4.0256977592603729</c:v>
                </c:pt>
                <c:pt idx="31">
                  <c:v>-4.1017665929014298</c:v>
                </c:pt>
                <c:pt idx="32">
                  <c:v>-3.8973201680087159</c:v>
                </c:pt>
                <c:pt idx="33">
                  <c:v>-3.9549212669571494</c:v>
                </c:pt>
                <c:pt idx="34">
                  <c:v>-3.6512827176327178</c:v>
                </c:pt>
                <c:pt idx="35">
                  <c:v>-3.7129087841210904</c:v>
                </c:pt>
                <c:pt idx="36">
                  <c:v>-3.8755808844739317</c:v>
                </c:pt>
                <c:pt idx="37">
                  <c:v>-4.1053905843762415</c:v>
                </c:pt>
                <c:pt idx="38">
                  <c:v>-4.1907497998079668</c:v>
                </c:pt>
                <c:pt idx="39">
                  <c:v>-4.4111985636835342</c:v>
                </c:pt>
                <c:pt idx="40">
                  <c:v>-6.2017475268800153</c:v>
                </c:pt>
                <c:pt idx="41">
                  <c:v>-3.5480863849442468</c:v>
                </c:pt>
                <c:pt idx="42">
                  <c:v>-3.4392183280131476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D-8545-895E-05729BEDB1F1}"/>
            </c:ext>
          </c:extLst>
        </c:ser>
        <c:ser>
          <c:idx val="2"/>
          <c:order val="2"/>
          <c:tx>
            <c:strRef>
              <c:f>'Figure 2'!$D$1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2'!$A$2:$A$44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2'!$D$2:$D$44</c:f>
              <c:numCache>
                <c:formatCode>0.00</c:formatCode>
                <c:ptCount val="43"/>
                <c:pt idx="0">
                  <c:v>1.5600495340639138</c:v>
                </c:pt>
                <c:pt idx="1">
                  <c:v>1.5078296329978511</c:v>
                </c:pt>
                <c:pt idx="2">
                  <c:v>1.4536758871199758</c:v>
                </c:pt>
                <c:pt idx="3">
                  <c:v>1.4073125683850356</c:v>
                </c:pt>
                <c:pt idx="4">
                  <c:v>1.3837683640548635</c:v>
                </c:pt>
                <c:pt idx="5">
                  <c:v>1.4579967124316111</c:v>
                </c:pt>
                <c:pt idx="6">
                  <c:v>1.477781902253041</c:v>
                </c:pt>
                <c:pt idx="7">
                  <c:v>1.4301984365232623</c:v>
                </c:pt>
                <c:pt idx="8">
                  <c:v>1.4643504665228639</c:v>
                </c:pt>
                <c:pt idx="9">
                  <c:v>1.4566654678518454</c:v>
                </c:pt>
                <c:pt idx="10">
                  <c:v>1.3799501792425022</c:v>
                </c:pt>
                <c:pt idx="11">
                  <c:v>1.4591940705156352</c:v>
                </c:pt>
                <c:pt idx="12">
                  <c:v>1.5494659162410627</c:v>
                </c:pt>
                <c:pt idx="13">
                  <c:v>1.4395086087535871</c:v>
                </c:pt>
                <c:pt idx="14">
                  <c:v>1.4676857673521404</c:v>
                </c:pt>
                <c:pt idx="15">
                  <c:v>1.3792228433233662</c:v>
                </c:pt>
                <c:pt idx="16">
                  <c:v>1.3373690293487934</c:v>
                </c:pt>
                <c:pt idx="17">
                  <c:v>1.4164916264361542</c:v>
                </c:pt>
                <c:pt idx="18">
                  <c:v>1.384158185244293</c:v>
                </c:pt>
                <c:pt idx="19">
                  <c:v>1.3947611971376563</c:v>
                </c:pt>
                <c:pt idx="20">
                  <c:v>1.2768744473303082</c:v>
                </c:pt>
                <c:pt idx="21">
                  <c:v>1.3686342182304085</c:v>
                </c:pt>
                <c:pt idx="22">
                  <c:v>1.1866513745553506</c:v>
                </c:pt>
                <c:pt idx="23">
                  <c:v>1.1721018003219967</c:v>
                </c:pt>
                <c:pt idx="24">
                  <c:v>1.1702640655644867</c:v>
                </c:pt>
                <c:pt idx="25">
                  <c:v>1.0922265132923328</c:v>
                </c:pt>
                <c:pt idx="26">
                  <c:v>0.91211968587436631</c:v>
                </c:pt>
                <c:pt idx="27">
                  <c:v>0.98183254344391813</c:v>
                </c:pt>
                <c:pt idx="28">
                  <c:v>0.98045385277279529</c:v>
                </c:pt>
                <c:pt idx="29">
                  <c:v>0.93732362636793276</c:v>
                </c:pt>
                <c:pt idx="30">
                  <c:v>0.94043568148362811</c:v>
                </c:pt>
                <c:pt idx="31">
                  <c:v>0.99249495172188373</c:v>
                </c:pt>
                <c:pt idx="32">
                  <c:v>1.0080669977287626</c:v>
                </c:pt>
                <c:pt idx="33">
                  <c:v>1.0186830356859073</c:v>
                </c:pt>
                <c:pt idx="34">
                  <c:v>1.0512470843116999</c:v>
                </c:pt>
                <c:pt idx="35">
                  <c:v>0.99638617397911577</c:v>
                </c:pt>
                <c:pt idx="36">
                  <c:v>1.0920518384998608</c:v>
                </c:pt>
                <c:pt idx="37">
                  <c:v>1.0662076058210221</c:v>
                </c:pt>
                <c:pt idx="38">
                  <c:v>1.0550269208811809</c:v>
                </c:pt>
                <c:pt idx="39">
                  <c:v>1.0455862431954315</c:v>
                </c:pt>
                <c:pt idx="40">
                  <c:v>1.0689794023476313</c:v>
                </c:pt>
                <c:pt idx="41">
                  <c:v>1.057583369582535</c:v>
                </c:pt>
                <c:pt idx="42">
                  <c:v>1.1473451643762775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4D-8545-895E-05729BEDB1F1}"/>
            </c:ext>
          </c:extLst>
        </c:ser>
        <c:ser>
          <c:idx val="3"/>
          <c:order val="3"/>
          <c:tx>
            <c:strRef>
              <c:f>'Figure 2'!$E$1</c:f>
              <c:strCache>
                <c:ptCount val="1"/>
                <c:pt idx="0">
                  <c:v>Primary Income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2'!$A$2:$A$44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2'!$E$2:$E$44</c:f>
              <c:numCache>
                <c:formatCode>0.00</c:formatCode>
                <c:ptCount val="43"/>
                <c:pt idx="0">
                  <c:v>1.0396418108554535</c:v>
                </c:pt>
                <c:pt idx="1">
                  <c:v>0.96858912556078369</c:v>
                </c:pt>
                <c:pt idx="2">
                  <c:v>0.96863179373387931</c:v>
                </c:pt>
                <c:pt idx="3">
                  <c:v>1.0725171177192769</c:v>
                </c:pt>
                <c:pt idx="4">
                  <c:v>0.97007799823091201</c:v>
                </c:pt>
                <c:pt idx="5">
                  <c:v>0.96641128637042195</c:v>
                </c:pt>
                <c:pt idx="6">
                  <c:v>0.9786668765544082</c:v>
                </c:pt>
                <c:pt idx="7">
                  <c:v>1.258919947055376</c:v>
                </c:pt>
                <c:pt idx="8">
                  <c:v>1.2308660066003863</c:v>
                </c:pt>
                <c:pt idx="9">
                  <c:v>1.1789506088465131</c:v>
                </c:pt>
                <c:pt idx="10">
                  <c:v>1.3885016169783615</c:v>
                </c:pt>
                <c:pt idx="11">
                  <c:v>1.4565589570700093</c:v>
                </c:pt>
                <c:pt idx="12">
                  <c:v>1.3760153022204782</c:v>
                </c:pt>
                <c:pt idx="13">
                  <c:v>1.304043280492138</c:v>
                </c:pt>
                <c:pt idx="14">
                  <c:v>1.1212992331743337</c:v>
                </c:pt>
                <c:pt idx="15">
                  <c:v>1.1462736616501097</c:v>
                </c:pt>
                <c:pt idx="16">
                  <c:v>1.2200306940260335</c:v>
                </c:pt>
                <c:pt idx="17">
                  <c:v>1.2072752056763596</c:v>
                </c:pt>
                <c:pt idx="18">
                  <c:v>1.1296867349803525</c:v>
                </c:pt>
                <c:pt idx="19">
                  <c:v>1.0411787746412218</c:v>
                </c:pt>
                <c:pt idx="20">
                  <c:v>1.0850324933229083</c:v>
                </c:pt>
                <c:pt idx="21">
                  <c:v>0.72144453650866236</c:v>
                </c:pt>
                <c:pt idx="22">
                  <c:v>0.80225071030407324</c:v>
                </c:pt>
                <c:pt idx="23">
                  <c:v>0.70966117871197554</c:v>
                </c:pt>
                <c:pt idx="24">
                  <c:v>0.64899251535215408</c:v>
                </c:pt>
                <c:pt idx="25">
                  <c:v>0.40085529228106864</c:v>
                </c:pt>
                <c:pt idx="26">
                  <c:v>0.40009375216695542</c:v>
                </c:pt>
                <c:pt idx="27">
                  <c:v>0.53172453815649501</c:v>
                </c:pt>
                <c:pt idx="28">
                  <c:v>0.36181680988384013</c:v>
                </c:pt>
                <c:pt idx="29">
                  <c:v>0.50967291193340225</c:v>
                </c:pt>
                <c:pt idx="30">
                  <c:v>0.54065293292483307</c:v>
                </c:pt>
                <c:pt idx="31">
                  <c:v>0.40834479308092408</c:v>
                </c:pt>
                <c:pt idx="32">
                  <c:v>0.28260854788345746</c:v>
                </c:pt>
                <c:pt idx="33">
                  <c:v>0.25458721386499228</c:v>
                </c:pt>
                <c:pt idx="34">
                  <c:v>0.23065487162422915</c:v>
                </c:pt>
                <c:pt idx="35">
                  <c:v>-4.1794604007021618E-3</c:v>
                </c:pt>
                <c:pt idx="36">
                  <c:v>-0.1423845992782331</c:v>
                </c:pt>
                <c:pt idx="37">
                  <c:v>-0.153826919807031</c:v>
                </c:pt>
                <c:pt idx="38">
                  <c:v>-0.28768286329093407</c:v>
                </c:pt>
                <c:pt idx="39">
                  <c:v>2.1659549303001846E-2</c:v>
                </c:pt>
                <c:pt idx="40">
                  <c:v>-3.456481240184317E-2</c:v>
                </c:pt>
                <c:pt idx="41">
                  <c:v>-7.5733796623331351E-2</c:v>
                </c:pt>
                <c:pt idx="42">
                  <c:v>6.7264641049909812E-2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4D-8545-895E-05729BEDB1F1}"/>
            </c:ext>
          </c:extLst>
        </c:ser>
        <c:ser>
          <c:idx val="4"/>
          <c:order val="4"/>
          <c:tx>
            <c:strRef>
              <c:f>'Figure 2'!$F$1</c:f>
              <c:strCache>
                <c:ptCount val="1"/>
                <c:pt idx="0">
                  <c:v>Transfers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2'!$A$2:$A$44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2'!$F$2:$F$44</c:f>
              <c:numCache>
                <c:formatCode>0.00</c:formatCode>
                <c:ptCount val="43"/>
                <c:pt idx="0">
                  <c:v>-0.55014720545470375</c:v>
                </c:pt>
                <c:pt idx="1">
                  <c:v>-0.5027630523424127</c:v>
                </c:pt>
                <c:pt idx="2">
                  <c:v>-0.61520650403393717</c:v>
                </c:pt>
                <c:pt idx="3">
                  <c:v>-0.58063034736329866</c:v>
                </c:pt>
                <c:pt idx="4">
                  <c:v>-0.62165829920684679</c:v>
                </c:pt>
                <c:pt idx="5">
                  <c:v>-0.57484882989265229</c:v>
                </c:pt>
                <c:pt idx="6">
                  <c:v>-0.60772875615735855</c:v>
                </c:pt>
                <c:pt idx="7">
                  <c:v>-0.60372838739280088</c:v>
                </c:pt>
                <c:pt idx="8">
                  <c:v>-0.42167866073612548</c:v>
                </c:pt>
                <c:pt idx="9">
                  <c:v>-0.62644290550528658</c:v>
                </c:pt>
                <c:pt idx="10">
                  <c:v>-0.55423878874267207</c:v>
                </c:pt>
                <c:pt idx="11">
                  <c:v>-0.61014854054641054</c:v>
                </c:pt>
                <c:pt idx="12">
                  <c:v>-0.54189789110912112</c:v>
                </c:pt>
                <c:pt idx="13">
                  <c:v>-0.56267671714450762</c:v>
                </c:pt>
                <c:pt idx="14">
                  <c:v>-0.53893675238824679</c:v>
                </c:pt>
                <c:pt idx="15">
                  <c:v>-0.61686977931354081</c:v>
                </c:pt>
                <c:pt idx="16">
                  <c:v>-0.66255518293260585</c:v>
                </c:pt>
                <c:pt idx="17">
                  <c:v>-0.61075043772909321</c:v>
                </c:pt>
                <c:pt idx="18">
                  <c:v>-0.55021899491420867</c:v>
                </c:pt>
                <c:pt idx="19">
                  <c:v>-0.59413081081539476</c:v>
                </c:pt>
                <c:pt idx="20">
                  <c:v>-0.57868890037431442</c:v>
                </c:pt>
                <c:pt idx="21">
                  <c:v>-0.58139246491595908</c:v>
                </c:pt>
                <c:pt idx="22">
                  <c:v>-0.60549831354759398</c:v>
                </c:pt>
                <c:pt idx="23">
                  <c:v>-0.57666082918763673</c:v>
                </c:pt>
                <c:pt idx="24">
                  <c:v>-0.55724928687143738</c:v>
                </c:pt>
                <c:pt idx="25">
                  <c:v>-0.52266913003593019</c:v>
                </c:pt>
                <c:pt idx="26">
                  <c:v>-0.66887442651123152</c:v>
                </c:pt>
                <c:pt idx="27">
                  <c:v>-0.58509849437405292</c:v>
                </c:pt>
                <c:pt idx="28">
                  <c:v>-0.59748881866851178</c:v>
                </c:pt>
                <c:pt idx="29">
                  <c:v>-0.67019080098550388</c:v>
                </c:pt>
                <c:pt idx="30">
                  <c:v>-0.8777845213208354</c:v>
                </c:pt>
                <c:pt idx="31">
                  <c:v>-0.73637734411823397</c:v>
                </c:pt>
                <c:pt idx="32">
                  <c:v>-0.74515242530756676</c:v>
                </c:pt>
                <c:pt idx="33">
                  <c:v>-0.73130257095381745</c:v>
                </c:pt>
                <c:pt idx="34">
                  <c:v>-0.77638181879964707</c:v>
                </c:pt>
                <c:pt idx="35">
                  <c:v>-0.71647490518992596</c:v>
                </c:pt>
                <c:pt idx="36">
                  <c:v>-0.70866259946082932</c:v>
                </c:pt>
                <c:pt idx="37">
                  <c:v>-0.73618443091518992</c:v>
                </c:pt>
                <c:pt idx="38">
                  <c:v>-0.99746324029712485</c:v>
                </c:pt>
                <c:pt idx="39">
                  <c:v>-0.84000157987300794</c:v>
                </c:pt>
                <c:pt idx="40">
                  <c:v>-0.68873983664198313</c:v>
                </c:pt>
                <c:pt idx="41">
                  <c:v>-0.70371287496520085</c:v>
                </c:pt>
                <c:pt idx="42">
                  <c:v>-0.68776133748965962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4D-8545-895E-05729BEDB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35205616"/>
        <c:axId val="735879616"/>
      </c:barChart>
      <c:lineChart>
        <c:grouping val="standard"/>
        <c:varyColors val="0"/>
        <c:ser>
          <c:idx val="0"/>
          <c:order val="0"/>
          <c:tx>
            <c:strRef>
              <c:f>'Figure 2'!$B$1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2'!$A$2:$A$44</c:f>
              <c:numCache>
                <c:formatCode>[$-409]mmm\-yy;@</c:formatCode>
                <c:ptCount val="43"/>
                <c:pt idx="0">
                  <c:v>42005</c:v>
                </c:pt>
                <c:pt idx="1">
                  <c:v>42095</c:v>
                </c:pt>
                <c:pt idx="2">
                  <c:v>42186</c:v>
                </c:pt>
                <c:pt idx="3">
                  <c:v>42278</c:v>
                </c:pt>
                <c:pt idx="4">
                  <c:v>42370</c:v>
                </c:pt>
                <c:pt idx="5">
                  <c:v>42461</c:v>
                </c:pt>
                <c:pt idx="6">
                  <c:v>42552</c:v>
                </c:pt>
                <c:pt idx="7">
                  <c:v>42644</c:v>
                </c:pt>
                <c:pt idx="8">
                  <c:v>42736</c:v>
                </c:pt>
                <c:pt idx="9">
                  <c:v>42826</c:v>
                </c:pt>
                <c:pt idx="10">
                  <c:v>42917</c:v>
                </c:pt>
                <c:pt idx="11">
                  <c:v>43009</c:v>
                </c:pt>
                <c:pt idx="12">
                  <c:v>43101</c:v>
                </c:pt>
                <c:pt idx="13">
                  <c:v>43191</c:v>
                </c:pt>
                <c:pt idx="14">
                  <c:v>43282</c:v>
                </c:pt>
                <c:pt idx="15">
                  <c:v>43374</c:v>
                </c:pt>
                <c:pt idx="16">
                  <c:v>43466</c:v>
                </c:pt>
                <c:pt idx="17">
                  <c:v>43556</c:v>
                </c:pt>
                <c:pt idx="18">
                  <c:v>43647</c:v>
                </c:pt>
                <c:pt idx="19">
                  <c:v>43739</c:v>
                </c:pt>
                <c:pt idx="20">
                  <c:v>43831</c:v>
                </c:pt>
                <c:pt idx="21">
                  <c:v>43922</c:v>
                </c:pt>
                <c:pt idx="22">
                  <c:v>44013</c:v>
                </c:pt>
                <c:pt idx="23">
                  <c:v>44105</c:v>
                </c:pt>
                <c:pt idx="24">
                  <c:v>44197</c:v>
                </c:pt>
                <c:pt idx="25">
                  <c:v>44287</c:v>
                </c:pt>
                <c:pt idx="26">
                  <c:v>44378</c:v>
                </c:pt>
                <c:pt idx="27">
                  <c:v>44470</c:v>
                </c:pt>
                <c:pt idx="28">
                  <c:v>44562</c:v>
                </c:pt>
                <c:pt idx="29">
                  <c:v>44652</c:v>
                </c:pt>
                <c:pt idx="30">
                  <c:v>44743</c:v>
                </c:pt>
                <c:pt idx="31">
                  <c:v>44835</c:v>
                </c:pt>
                <c:pt idx="32">
                  <c:v>44927</c:v>
                </c:pt>
                <c:pt idx="33">
                  <c:v>45017</c:v>
                </c:pt>
                <c:pt idx="34">
                  <c:v>45108</c:v>
                </c:pt>
                <c:pt idx="35">
                  <c:v>45200</c:v>
                </c:pt>
                <c:pt idx="36">
                  <c:v>45292</c:v>
                </c:pt>
                <c:pt idx="37">
                  <c:v>45383</c:v>
                </c:pt>
                <c:pt idx="38">
                  <c:v>45474</c:v>
                </c:pt>
                <c:pt idx="39">
                  <c:v>45566</c:v>
                </c:pt>
                <c:pt idx="40">
                  <c:v>45658</c:v>
                </c:pt>
                <c:pt idx="41">
                  <c:v>45748</c:v>
                </c:pt>
                <c:pt idx="42">
                  <c:v>45839</c:v>
                </c:pt>
              </c:numCache>
            </c:numRef>
          </c:cat>
          <c:val>
            <c:numRef>
              <c:f>'Figure 2'!$B$2:$B$44</c:f>
              <c:numCache>
                <c:formatCode>0.00</c:formatCode>
                <c:ptCount val="43"/>
                <c:pt idx="0">
                  <c:v>-2.2010095590955685</c:v>
                </c:pt>
                <c:pt idx="1">
                  <c:v>-2.1767215630119043</c:v>
                </c:pt>
                <c:pt idx="2">
                  <c:v>-2.3895062316775704</c:v>
                </c:pt>
                <c:pt idx="3">
                  <c:v>-2.1623272992221332</c:v>
                </c:pt>
                <c:pt idx="4">
                  <c:v>-2.2458248121700537</c:v>
                </c:pt>
                <c:pt idx="5">
                  <c:v>-2.1479820488804275</c:v>
                </c:pt>
                <c:pt idx="6">
                  <c:v>-2.1079532615851067</c:v>
                </c:pt>
                <c:pt idx="7">
                  <c:v>-1.9311052496783687</c:v>
                </c:pt>
                <c:pt idx="8">
                  <c:v>-1.7730835612541931</c:v>
                </c:pt>
                <c:pt idx="9">
                  <c:v>-2.1388530053255268</c:v>
                </c:pt>
                <c:pt idx="10">
                  <c:v>-1.7421167702885263</c:v>
                </c:pt>
                <c:pt idx="11">
                  <c:v>-1.8454977090483404</c:v>
                </c:pt>
                <c:pt idx="12">
                  <c:v>-1.9052807152579918</c:v>
                </c:pt>
                <c:pt idx="13">
                  <c:v>-1.841006851397061</c:v>
                </c:pt>
                <c:pt idx="14">
                  <c:v>-2.2852356850634652</c:v>
                </c:pt>
                <c:pt idx="15">
                  <c:v>-2.4594477056384378</c:v>
                </c:pt>
                <c:pt idx="16">
                  <c:v>-2.1805452926353284</c:v>
                </c:pt>
                <c:pt idx="17">
                  <c:v>-2.198492209856858</c:v>
                </c:pt>
                <c:pt idx="18">
                  <c:v>-2.0270043460080513</c:v>
                </c:pt>
                <c:pt idx="19">
                  <c:v>-1.8094381686006202</c:v>
                </c:pt>
                <c:pt idx="20">
                  <c:v>-1.8083200597593563</c:v>
                </c:pt>
                <c:pt idx="21">
                  <c:v>-2.9672881310328623</c:v>
                </c:pt>
                <c:pt idx="22">
                  <c:v>-3.0786884727763271</c:v>
                </c:pt>
                <c:pt idx="23">
                  <c:v>-3.2608809824350442</c:v>
                </c:pt>
                <c:pt idx="24">
                  <c:v>-3.331661867651047</c:v>
                </c:pt>
                <c:pt idx="25">
                  <c:v>-3.572386302175667</c:v>
                </c:pt>
                <c:pt idx="26">
                  <c:v>-3.8783141572401987</c:v>
                </c:pt>
                <c:pt idx="27">
                  <c:v>-3.67501692620176</c:v>
                </c:pt>
                <c:pt idx="28">
                  <c:v>-4.4761206647972021</c:v>
                </c:pt>
                <c:pt idx="29">
                  <c:v>-3.9471655167112321</c:v>
                </c:pt>
                <c:pt idx="30">
                  <c:v>-3.4223936661727472</c:v>
                </c:pt>
                <c:pt idx="31">
                  <c:v>-3.4373041922168559</c:v>
                </c:pt>
                <c:pt idx="32">
                  <c:v>-3.3517970477040624</c:v>
                </c:pt>
                <c:pt idx="33">
                  <c:v>-3.4129535883600672</c:v>
                </c:pt>
                <c:pt idx="34">
                  <c:v>-3.1457625804964358</c:v>
                </c:pt>
                <c:pt idx="35">
                  <c:v>-3.4371769757326027</c:v>
                </c:pt>
                <c:pt idx="36">
                  <c:v>-3.6345762447131333</c:v>
                </c:pt>
                <c:pt idx="37">
                  <c:v>-3.9291943292774403</c:v>
                </c:pt>
                <c:pt idx="38">
                  <c:v>-4.4208689825148451</c:v>
                </c:pt>
                <c:pt idx="39">
                  <c:v>-4.1839543510581088</c:v>
                </c:pt>
                <c:pt idx="40">
                  <c:v>-5.8560727735762104</c:v>
                </c:pt>
                <c:pt idx="41">
                  <c:v>-3.2699496869502438</c:v>
                </c:pt>
                <c:pt idx="42">
                  <c:v>-2.9123698600766197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4D-8545-895E-05729BEDB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205616"/>
        <c:axId val="735879616"/>
      </c:lineChart>
      <c:dateAx>
        <c:axId val="7352056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879616"/>
        <c:crosses val="autoZero"/>
        <c:auto val="1"/>
        <c:lblOffset val="100"/>
        <c:baseTimeUnit val="months"/>
        <c:majorUnit val="6"/>
        <c:majorTimeUnit val="months"/>
      </c:dateAx>
      <c:valAx>
        <c:axId val="73587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20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62184534625482"/>
          <c:y val="9.9254793799910077E-2"/>
          <c:w val="0.82083966353282867"/>
          <c:h val="0.64792275537874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9'!$J$1</c:f>
              <c:strCache>
                <c:ptCount val="1"/>
                <c:pt idx="0">
                  <c:v>FDI+Eqity Ass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9'!$J$2:$J$44</c:f>
              <c:numCache>
                <c:formatCode>General</c:formatCode>
                <c:ptCount val="43"/>
                <c:pt idx="3" formatCode="0.00">
                  <c:v>2.745197242377285</c:v>
                </c:pt>
                <c:pt idx="4" formatCode="0.00">
                  <c:v>1.3909698159854524</c:v>
                </c:pt>
                <c:pt idx="5" formatCode="0.00">
                  <c:v>1.8813911529107861</c:v>
                </c:pt>
                <c:pt idx="6" formatCode="0.00">
                  <c:v>2.2006520625390857</c:v>
                </c:pt>
                <c:pt idx="7" formatCode="0.00">
                  <c:v>1.7210109736706054</c:v>
                </c:pt>
                <c:pt idx="8" formatCode="0.00">
                  <c:v>2.3798007603824876</c:v>
                </c:pt>
                <c:pt idx="9" formatCode="0.00">
                  <c:v>1.7838399766640718</c:v>
                </c:pt>
                <c:pt idx="10" formatCode="0.00">
                  <c:v>2.4091715574099242</c:v>
                </c:pt>
                <c:pt idx="11" formatCode="0.00">
                  <c:v>2.8141904099037607</c:v>
                </c:pt>
                <c:pt idx="12" formatCode="0.00">
                  <c:v>2.761430470761554</c:v>
                </c:pt>
                <c:pt idx="13" formatCode="0.00">
                  <c:v>1.2431016384591296</c:v>
                </c:pt>
                <c:pt idx="14" formatCode="0.00">
                  <c:v>0.8044199849942586</c:v>
                </c:pt>
                <c:pt idx="15" formatCode="0.00">
                  <c:v>0.20755649955350097</c:v>
                </c:pt>
                <c:pt idx="16" formatCode="0.00">
                  <c:v>-0.72615960641672361</c:v>
                </c:pt>
                <c:pt idx="17" formatCode="0.00">
                  <c:v>0.14349968168987232</c:v>
                </c:pt>
                <c:pt idx="18" formatCode="0.00">
                  <c:v>-0.35481388043353812</c:v>
                </c:pt>
                <c:pt idx="19" formatCode="0.00">
                  <c:v>0.40716793696188136</c:v>
                </c:pt>
                <c:pt idx="20" formatCode="0.00">
                  <c:v>1.8845329123612373</c:v>
                </c:pt>
                <c:pt idx="21" formatCode="0.00">
                  <c:v>1.9590083320879903</c:v>
                </c:pt>
                <c:pt idx="22" formatCode="0.00">
                  <c:v>3.1349320415525983</c:v>
                </c:pt>
                <c:pt idx="23" formatCode="0.00">
                  <c:v>3.1389185196160687</c:v>
                </c:pt>
                <c:pt idx="24" formatCode="0.00">
                  <c:v>2.5392710087726353</c:v>
                </c:pt>
                <c:pt idx="25" formatCode="0.00">
                  <c:v>3.2380726356562404</c:v>
                </c:pt>
                <c:pt idx="26" formatCode="0.00">
                  <c:v>2.8720756693792087</c:v>
                </c:pt>
                <c:pt idx="27" formatCode="0.00">
                  <c:v>2.3164927437403238</c:v>
                </c:pt>
                <c:pt idx="28" formatCode="0.00">
                  <c:v>2.5468269753628174</c:v>
                </c:pt>
                <c:pt idx="29" formatCode="0.00">
                  <c:v>2.7418139785754985</c:v>
                </c:pt>
                <c:pt idx="30" formatCode="0.00">
                  <c:v>2.6585841595549926</c:v>
                </c:pt>
                <c:pt idx="31" formatCode="0.00">
                  <c:v>2.1529855280726107</c:v>
                </c:pt>
                <c:pt idx="32" formatCode="0.00">
                  <c:v>1.3091145304486145</c:v>
                </c:pt>
                <c:pt idx="33" formatCode="0.00">
                  <c:v>0.42238793976392552</c:v>
                </c:pt>
                <c:pt idx="34" formatCode="0.00">
                  <c:v>0.17955775670812996</c:v>
                </c:pt>
                <c:pt idx="35" formatCode="0.00">
                  <c:v>1.264992444843237</c:v>
                </c:pt>
                <c:pt idx="36" formatCode="0.00">
                  <c:v>1.6506476954243212</c:v>
                </c:pt>
                <c:pt idx="37" formatCode="0.00">
                  <c:v>1.6341520780978966</c:v>
                </c:pt>
                <c:pt idx="38" formatCode="0.00">
                  <c:v>1.64477109320738</c:v>
                </c:pt>
                <c:pt idx="39" formatCode="0.00">
                  <c:v>1.6106780643918974</c:v>
                </c:pt>
                <c:pt idx="40" formatCode="0.00">
                  <c:v>1.5591350558642612</c:v>
                </c:pt>
                <c:pt idx="41" formatCode="0.00">
                  <c:v>1.423131574650949</c:v>
                </c:pt>
                <c:pt idx="42" formatCode="0.00">
                  <c:v>1.4406412925280527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9-A44A-9F85-F02AFE718365}"/>
            </c:ext>
          </c:extLst>
        </c:ser>
        <c:ser>
          <c:idx val="1"/>
          <c:order val="1"/>
          <c:tx>
            <c:strRef>
              <c:f>'Figure 9'!$K$1</c:f>
              <c:strCache>
                <c:ptCount val="1"/>
                <c:pt idx="0">
                  <c:v>FDI+Equity Liab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9'!$K$2:$K$44</c:f>
              <c:numCache>
                <c:formatCode>General</c:formatCode>
                <c:ptCount val="43"/>
                <c:pt idx="3" formatCode="0.00">
                  <c:v>-1.7936060355562973</c:v>
                </c:pt>
                <c:pt idx="4" formatCode="0.00">
                  <c:v>-0.4405773380858175</c:v>
                </c:pt>
                <c:pt idx="5" formatCode="0.00">
                  <c:v>-0.61385057977814639</c:v>
                </c:pt>
                <c:pt idx="6" formatCode="0.00">
                  <c:v>-1.7774544388399838</c:v>
                </c:pt>
                <c:pt idx="7" formatCode="0.00">
                  <c:v>-1.7860910000219758</c:v>
                </c:pt>
                <c:pt idx="8" formatCode="0.00">
                  <c:v>-2.502694337992577</c:v>
                </c:pt>
                <c:pt idx="9" formatCode="0.00">
                  <c:v>-2.3858689290497939</c:v>
                </c:pt>
                <c:pt idx="10" formatCode="0.00">
                  <c:v>-1.9262106897862479</c:v>
                </c:pt>
                <c:pt idx="11" formatCode="0.00">
                  <c:v>-2.7137329309648637</c:v>
                </c:pt>
                <c:pt idx="12" formatCode="0.00">
                  <c:v>-2.8300300519050454</c:v>
                </c:pt>
                <c:pt idx="13" formatCode="0.00">
                  <c:v>-2.0366336134736533</c:v>
                </c:pt>
                <c:pt idx="14" formatCode="0.00">
                  <c:v>-1.3076482086825658</c:v>
                </c:pt>
                <c:pt idx="15" formatCode="0.00">
                  <c:v>-1.8023614936634176</c:v>
                </c:pt>
                <c:pt idx="16" formatCode="0.00">
                  <c:v>-0.21680395589591894</c:v>
                </c:pt>
                <c:pt idx="17" formatCode="0.00">
                  <c:v>-1.3270235372566384</c:v>
                </c:pt>
                <c:pt idx="18" formatCode="0.00">
                  <c:v>-1.1600762946649759</c:v>
                </c:pt>
                <c:pt idx="19" formatCode="0.00">
                  <c:v>-0.11200518375800389</c:v>
                </c:pt>
                <c:pt idx="20" formatCode="0.00">
                  <c:v>-2.1221591382357472</c:v>
                </c:pt>
                <c:pt idx="21" formatCode="0.00">
                  <c:v>-1.084873246744428</c:v>
                </c:pt>
                <c:pt idx="22" formatCode="0.00">
                  <c:v>-2.1827094167132328</c:v>
                </c:pt>
                <c:pt idx="23" formatCode="0.00">
                  <c:v>-3.7598737530109547</c:v>
                </c:pt>
                <c:pt idx="24" formatCode="0.00">
                  <c:v>-3.0385108936070924</c:v>
                </c:pt>
                <c:pt idx="25" formatCode="0.00">
                  <c:v>-3.8708881735952749</c:v>
                </c:pt>
                <c:pt idx="26" formatCode="0.00">
                  <c:v>-3.9749298520770608</c:v>
                </c:pt>
                <c:pt idx="27" formatCode="0.00">
                  <c:v>-1.8522189275151055</c:v>
                </c:pt>
                <c:pt idx="28" formatCode="0.00">
                  <c:v>-1.2316928751094034</c:v>
                </c:pt>
                <c:pt idx="29" formatCode="0.00">
                  <c:v>-1.997227266851159</c:v>
                </c:pt>
                <c:pt idx="30" formatCode="0.00">
                  <c:v>-1.237502526958203</c:v>
                </c:pt>
                <c:pt idx="31" formatCode="0.00">
                  <c:v>-1.6285024124822778</c:v>
                </c:pt>
                <c:pt idx="32" formatCode="0.00">
                  <c:v>-2.103757907869626</c:v>
                </c:pt>
                <c:pt idx="33" formatCode="0.00">
                  <c:v>-1.2255173184065766</c:v>
                </c:pt>
                <c:pt idx="34" formatCode="0.00">
                  <c:v>-1.0042287406920327</c:v>
                </c:pt>
                <c:pt idx="35" formatCode="0.00">
                  <c:v>-1.4780627652926468</c:v>
                </c:pt>
                <c:pt idx="36" formatCode="0.00">
                  <c:v>-0.78476720867792482</c:v>
                </c:pt>
                <c:pt idx="37" formatCode="0.00">
                  <c:v>-0.66108892664555186</c:v>
                </c:pt>
                <c:pt idx="38" formatCode="0.00">
                  <c:v>-1.5519063334582022</c:v>
                </c:pt>
                <c:pt idx="39" formatCode="0.00">
                  <c:v>-2.0387314082624162</c:v>
                </c:pt>
                <c:pt idx="40" formatCode="0.00">
                  <c:v>-2.546738648836008</c:v>
                </c:pt>
                <c:pt idx="41" formatCode="0.00">
                  <c:v>-3.3313369339136796</c:v>
                </c:pt>
                <c:pt idx="42" formatCode="0.00">
                  <c:v>-3.2262606365647049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9-A44A-9F85-F02AFE718365}"/>
            </c:ext>
          </c:extLst>
        </c:ser>
        <c:ser>
          <c:idx val="2"/>
          <c:order val="2"/>
          <c:tx>
            <c:strRef>
              <c:f>'Figure 9'!$L$1</c:f>
              <c:strCache>
                <c:ptCount val="1"/>
                <c:pt idx="0">
                  <c:v>Debt+Bank Ass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9'!$L$2:$L$44</c:f>
              <c:numCache>
                <c:formatCode>General</c:formatCode>
                <c:ptCount val="43"/>
                <c:pt idx="3" formatCode="0.00">
                  <c:v>-1.8915121472980863</c:v>
                </c:pt>
                <c:pt idx="4" formatCode="0.00">
                  <c:v>-2.1783870317426586</c:v>
                </c:pt>
                <c:pt idx="5" formatCode="0.00">
                  <c:v>-0.97329500497759325</c:v>
                </c:pt>
                <c:pt idx="6" formatCode="0.00">
                  <c:v>-0.54249171095585735</c:v>
                </c:pt>
                <c:pt idx="7" formatCode="0.00">
                  <c:v>7.602909398912977E-2</c:v>
                </c:pt>
                <c:pt idx="8" formatCode="0.00">
                  <c:v>1.0146455631600821</c:v>
                </c:pt>
                <c:pt idx="9" formatCode="0.00">
                  <c:v>1.3748557212410075</c:v>
                </c:pt>
                <c:pt idx="10" formatCode="0.00">
                  <c:v>2.3461484805448007</c:v>
                </c:pt>
                <c:pt idx="11" formatCode="0.00">
                  <c:v>3.141874549478147</c:v>
                </c:pt>
                <c:pt idx="12" formatCode="0.00">
                  <c:v>3.0469055098103657</c:v>
                </c:pt>
                <c:pt idx="13" formatCode="0.00">
                  <c:v>2.1014230707786012</c:v>
                </c:pt>
                <c:pt idx="14" formatCode="0.00">
                  <c:v>1.3081764811989218</c:v>
                </c:pt>
                <c:pt idx="15" formatCode="0.00">
                  <c:v>1.8596718068057658</c:v>
                </c:pt>
                <c:pt idx="16" formatCode="0.00">
                  <c:v>1.4843924928870265</c:v>
                </c:pt>
                <c:pt idx="17" formatCode="0.00">
                  <c:v>1.7198222515776254</c:v>
                </c:pt>
                <c:pt idx="18" formatCode="0.00">
                  <c:v>2.3110234430548426</c:v>
                </c:pt>
                <c:pt idx="19" formatCode="0.00">
                  <c:v>1.0370749690385206</c:v>
                </c:pt>
                <c:pt idx="20" formatCode="0.00">
                  <c:v>3.0755012956747634</c:v>
                </c:pt>
                <c:pt idx="21" formatCode="0.00">
                  <c:v>1.6535163131995074</c:v>
                </c:pt>
                <c:pt idx="22" formatCode="0.00">
                  <c:v>7.3105345084530149E-2</c:v>
                </c:pt>
                <c:pt idx="23" formatCode="0.00">
                  <c:v>1.1043478894712764</c:v>
                </c:pt>
                <c:pt idx="24" formatCode="0.00">
                  <c:v>-0.2501864417473405</c:v>
                </c:pt>
                <c:pt idx="25" formatCode="0.00">
                  <c:v>1.1669958113897525</c:v>
                </c:pt>
                <c:pt idx="26" formatCode="0.00">
                  <c:v>2.7274896978554657</c:v>
                </c:pt>
                <c:pt idx="27" formatCode="0.00">
                  <c:v>2.296950211480798</c:v>
                </c:pt>
                <c:pt idx="28" formatCode="0.00">
                  <c:v>1.733427352746852</c:v>
                </c:pt>
                <c:pt idx="29" formatCode="0.00">
                  <c:v>1.9326652881337278</c:v>
                </c:pt>
                <c:pt idx="30" formatCode="0.00">
                  <c:v>1.6600117323574473</c:v>
                </c:pt>
                <c:pt idx="31" formatCode="0.00">
                  <c:v>0.77979736566256896</c:v>
                </c:pt>
                <c:pt idx="32" formatCode="0.00">
                  <c:v>0.88834194503756037</c:v>
                </c:pt>
                <c:pt idx="33" formatCode="0.00">
                  <c:v>0.79744311546194724</c:v>
                </c:pt>
                <c:pt idx="34" formatCode="0.00">
                  <c:v>0.8162838398771386</c:v>
                </c:pt>
                <c:pt idx="35" formatCode="0.00">
                  <c:v>2.0127923949394786</c:v>
                </c:pt>
                <c:pt idx="36" formatCode="0.00">
                  <c:v>1.8024674792561644</c:v>
                </c:pt>
                <c:pt idx="37" formatCode="0.00">
                  <c:v>2.0506943691216826</c:v>
                </c:pt>
                <c:pt idx="38" formatCode="0.00">
                  <c:v>2.0912484720469866</c:v>
                </c:pt>
                <c:pt idx="39" formatCode="0.00">
                  <c:v>1.1031707274911666</c:v>
                </c:pt>
                <c:pt idx="40" formatCode="0.00">
                  <c:v>2.0451352075982592</c:v>
                </c:pt>
                <c:pt idx="41" formatCode="0.00">
                  <c:v>2.1916056285359646</c:v>
                </c:pt>
                <c:pt idx="42" formatCode="0.00">
                  <c:v>2.5371352601118971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9-A44A-9F85-F02AFE718365}"/>
            </c:ext>
          </c:extLst>
        </c:ser>
        <c:ser>
          <c:idx val="3"/>
          <c:order val="3"/>
          <c:tx>
            <c:strRef>
              <c:f>'Figure 9'!$M$1</c:f>
              <c:strCache>
                <c:ptCount val="1"/>
                <c:pt idx="0">
                  <c:v>Debt+bank Liab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9'!$M$2:$M$44</c:f>
              <c:numCache>
                <c:formatCode>General</c:formatCode>
                <c:ptCount val="43"/>
                <c:pt idx="3" formatCode="0.00">
                  <c:v>-0.99333425261724417</c:v>
                </c:pt>
                <c:pt idx="4" formatCode="0.00">
                  <c:v>-0.695858487987564</c:v>
                </c:pt>
                <c:pt idx="5" formatCode="0.00">
                  <c:v>-1.4525748140163903</c:v>
                </c:pt>
                <c:pt idx="6" formatCode="0.00">
                  <c:v>-1.8316001238195976</c:v>
                </c:pt>
                <c:pt idx="7" formatCode="0.00">
                  <c:v>-1.9892861816946135</c:v>
                </c:pt>
                <c:pt idx="8" formatCode="0.00">
                  <c:v>-2.7576032395036183</c:v>
                </c:pt>
                <c:pt idx="9" formatCode="0.00">
                  <c:v>-3.2385120403107761</c:v>
                </c:pt>
                <c:pt idx="10" formatCode="0.00">
                  <c:v>-4.89679752792245</c:v>
                </c:pt>
                <c:pt idx="11" formatCode="0.00">
                  <c:v>-5.2635335497996545</c:v>
                </c:pt>
                <c:pt idx="12" formatCode="0.00">
                  <c:v>-5.0505378420460696</c:v>
                </c:pt>
                <c:pt idx="13" formatCode="0.00">
                  <c:v>-2.8200525309487849</c:v>
                </c:pt>
                <c:pt idx="14" formatCode="0.00">
                  <c:v>-1.5279553893569056</c:v>
                </c:pt>
                <c:pt idx="15" formatCode="0.00">
                  <c:v>-1.6529668115905825</c:v>
                </c:pt>
                <c:pt idx="16" formatCode="0.00">
                  <c:v>-1.8324675688303622</c:v>
                </c:pt>
                <c:pt idx="17" formatCode="0.00">
                  <c:v>-2.8402121902878306</c:v>
                </c:pt>
                <c:pt idx="18" formatCode="0.00">
                  <c:v>-3.7891555298376987</c:v>
                </c:pt>
                <c:pt idx="19" formatCode="0.00">
                  <c:v>-3.7556445813159667</c:v>
                </c:pt>
                <c:pt idx="20" formatCode="0.00">
                  <c:v>-5.5559699511054639</c:v>
                </c:pt>
                <c:pt idx="21" formatCode="0.00">
                  <c:v>-4.4873124344794499</c:v>
                </c:pt>
                <c:pt idx="22" formatCode="0.00">
                  <c:v>-3.308184448480378</c:v>
                </c:pt>
                <c:pt idx="23" formatCode="0.00">
                  <c:v>-3.6025165468725477</c:v>
                </c:pt>
                <c:pt idx="24" formatCode="0.00">
                  <c:v>-2.5843808516627149</c:v>
                </c:pt>
                <c:pt idx="25" formatCode="0.00">
                  <c:v>-4.3760133764128479</c:v>
                </c:pt>
                <c:pt idx="26" formatCode="0.00">
                  <c:v>-5.8820090530422044</c:v>
                </c:pt>
                <c:pt idx="27" formatCode="0.00">
                  <c:v>-6.5583827689415877</c:v>
                </c:pt>
                <c:pt idx="28" formatCode="0.00">
                  <c:v>-7.1067756947655747</c:v>
                </c:pt>
                <c:pt idx="29" formatCode="0.00">
                  <c:v>-6.2057620182432034</c:v>
                </c:pt>
                <c:pt idx="30" formatCode="0.00">
                  <c:v>-6.13586022092574</c:v>
                </c:pt>
                <c:pt idx="31" formatCode="0.00">
                  <c:v>-4.384860092103958</c:v>
                </c:pt>
                <c:pt idx="32" formatCode="0.00">
                  <c:v>-3.5110081371362671</c:v>
                </c:pt>
                <c:pt idx="33" formatCode="0.00">
                  <c:v>-4.058195972060334</c:v>
                </c:pt>
                <c:pt idx="34" formatCode="0.00">
                  <c:v>-3.9250588336407235</c:v>
                </c:pt>
                <c:pt idx="35" formatCode="0.00">
                  <c:v>-5.6220529123089751</c:v>
                </c:pt>
                <c:pt idx="36" formatCode="0.00">
                  <c:v>-5.3198751784950105</c:v>
                </c:pt>
                <c:pt idx="37" formatCode="0.00">
                  <c:v>-5.2881053172402588</c:v>
                </c:pt>
                <c:pt idx="38" formatCode="0.00">
                  <c:v>-5.3942845126082055</c:v>
                </c:pt>
                <c:pt idx="39" formatCode="0.00">
                  <c:v>-4.3665186816879533</c:v>
                </c:pt>
                <c:pt idx="40" formatCode="0.00">
                  <c:v>-5.5347205946330567</c:v>
                </c:pt>
                <c:pt idx="41" formatCode="0.00">
                  <c:v>-5.5716549458590405</c:v>
                </c:pt>
                <c:pt idx="42" formatCode="0.00">
                  <c:v>-5.5946323978970263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9-A44A-9F85-F02AFE718365}"/>
            </c:ext>
          </c:extLst>
        </c:ser>
        <c:ser>
          <c:idx val="4"/>
          <c:order val="4"/>
          <c:tx>
            <c:strRef>
              <c:f>'Figure 9'!$N$1</c:f>
              <c:strCache>
                <c:ptCount val="1"/>
                <c:pt idx="0">
                  <c:v>Reserves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9'!$N$2:$N$44</c:f>
              <c:numCache>
                <c:formatCode>General</c:formatCode>
                <c:ptCount val="43"/>
                <c:pt idx="3" formatCode="0.00">
                  <c:v>-3.4637647772140727E-2</c:v>
                </c:pt>
                <c:pt idx="4" formatCode="0.00">
                  <c:v>-1.804217991732247E-2</c:v>
                </c:pt>
                <c:pt idx="5" formatCode="0.00">
                  <c:v>-1.2234467115042924E-2</c:v>
                </c:pt>
                <c:pt idx="6" formatCode="0.00">
                  <c:v>-2.0977270180829715E-3</c:v>
                </c:pt>
                <c:pt idx="7" formatCode="0.00">
                  <c:v>1.0868299648425367E-2</c:v>
                </c:pt>
                <c:pt idx="8" formatCode="0.00">
                  <c:v>1.6047131108242685E-2</c:v>
                </c:pt>
                <c:pt idx="9" formatCode="0.00">
                  <c:v>1.5808726797276695E-2</c:v>
                </c:pt>
                <c:pt idx="10" formatCode="0.00">
                  <c:v>6.8077500282302129E-3</c:v>
                </c:pt>
                <c:pt idx="11" formatCode="0.00">
                  <c:v>-8.4688536606318914E-3</c:v>
                </c:pt>
                <c:pt idx="12" formatCode="0.00">
                  <c:v>-7.2532934316278004E-3</c:v>
                </c:pt>
                <c:pt idx="13" formatCode="0.00">
                  <c:v>6.8820645189882207E-3</c:v>
                </c:pt>
                <c:pt idx="14" formatCode="0.00">
                  <c:v>6.3408121252401554E-3</c:v>
                </c:pt>
                <c:pt idx="15" formatCode="0.00">
                  <c:v>2.4084736460239634E-2</c:v>
                </c:pt>
                <c:pt idx="16" formatCode="0.00">
                  <c:v>2.5104411127003793E-2</c:v>
                </c:pt>
                <c:pt idx="17" formatCode="0.00">
                  <c:v>2.1221821119004489E-2</c:v>
                </c:pt>
                <c:pt idx="18" formatCode="0.00">
                  <c:v>3.0738788392936523E-2</c:v>
                </c:pt>
                <c:pt idx="19" formatCode="0.00">
                  <c:v>2.1633072749307512E-2</c:v>
                </c:pt>
                <c:pt idx="20" formatCode="0.00">
                  <c:v>1.9521459738510154E-2</c:v>
                </c:pt>
                <c:pt idx="21" formatCode="0.00">
                  <c:v>3.334886023546841E-2</c:v>
                </c:pt>
                <c:pt idx="22" formatCode="0.00">
                  <c:v>3.3068288675623989E-2</c:v>
                </c:pt>
                <c:pt idx="23" formatCode="0.00">
                  <c:v>4.3148924075747511E-2</c:v>
                </c:pt>
                <c:pt idx="24" formatCode="0.00">
                  <c:v>3.5016320398649131E-2</c:v>
                </c:pt>
                <c:pt idx="25" formatCode="0.00">
                  <c:v>1.2200700073420563E-2</c:v>
                </c:pt>
                <c:pt idx="26" formatCode="0.00">
                  <c:v>0.47333921288180658</c:v>
                </c:pt>
                <c:pt idx="27" formatCode="0.00">
                  <c:v>0.47444366033390833</c:v>
                </c:pt>
                <c:pt idx="28" formatCode="0.00">
                  <c:v>0.48739367506454329</c:v>
                </c:pt>
                <c:pt idx="29" formatCode="0.00">
                  <c:v>0.48992413867494145</c:v>
                </c:pt>
                <c:pt idx="30" formatCode="0.00">
                  <c:v>2.342648453971307E-2</c:v>
                </c:pt>
                <c:pt idx="31" formatCode="0.00">
                  <c:v>2.212797020314624E-2</c:v>
                </c:pt>
                <c:pt idx="32" formatCode="0.00">
                  <c:v>2.1295497659955132E-2</c:v>
                </c:pt>
                <c:pt idx="33" formatCode="0.00">
                  <c:v>1.7716838234436112E-2</c:v>
                </c:pt>
                <c:pt idx="34" formatCode="0.00">
                  <c:v>1.6115360282048845E-2</c:v>
                </c:pt>
                <c:pt idx="35" formatCode="0.00">
                  <c:v>3.1790533061989285E-4</c:v>
                </c:pt>
                <c:pt idx="36" formatCode="0.00">
                  <c:v>6.1990145941984163E-3</c:v>
                </c:pt>
                <c:pt idx="37" formatCode="0.00">
                  <c:v>7.5405707710421242E-3</c:v>
                </c:pt>
                <c:pt idx="38" formatCode="0.00">
                  <c:v>6.1395272707018885E-3</c:v>
                </c:pt>
                <c:pt idx="39" formatCode="0.00">
                  <c:v>7.4752135692286465E-3</c:v>
                </c:pt>
                <c:pt idx="40" formatCode="0.00">
                  <c:v>3.592054382470693E-3</c:v>
                </c:pt>
                <c:pt idx="41" formatCode="0.00">
                  <c:v>3.1650166438056261E-3</c:v>
                </c:pt>
                <c:pt idx="42" formatCode="0.00">
                  <c:v>5.9520304405315319E-3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9-A44A-9F85-F02AFE718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8589072"/>
        <c:axId val="285619904"/>
      </c:barChart>
      <c:lineChart>
        <c:grouping val="standard"/>
        <c:varyColors val="0"/>
        <c:ser>
          <c:idx val="5"/>
          <c:order val="5"/>
          <c:tx>
            <c:strRef>
              <c:f>'Figure 9'!$O$1</c:f>
              <c:strCache>
                <c:ptCount val="1"/>
                <c:pt idx="0">
                  <c:v>Net Flow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'Figure 9'!$I$2:$I$44</c:f>
              <c:numCache>
                <c:formatCode>General</c:formatCode>
                <c:ptCount val="43"/>
                <c:pt idx="3" formatCode="[$-409]mmm\-yy;@">
                  <c:v>42278</c:v>
                </c:pt>
                <c:pt idx="4" formatCode="[$-409]mmm\-yy;@">
                  <c:v>42370</c:v>
                </c:pt>
                <c:pt idx="5" formatCode="[$-409]mmm\-yy;@">
                  <c:v>42461</c:v>
                </c:pt>
                <c:pt idx="6" formatCode="[$-409]mmm\-yy;@">
                  <c:v>42552</c:v>
                </c:pt>
                <c:pt idx="7" formatCode="[$-409]mmm\-yy;@">
                  <c:v>42644</c:v>
                </c:pt>
                <c:pt idx="8" formatCode="[$-409]mmm\-yy;@">
                  <c:v>42736</c:v>
                </c:pt>
                <c:pt idx="9" formatCode="[$-409]mmm\-yy;@">
                  <c:v>42826</c:v>
                </c:pt>
                <c:pt idx="10" formatCode="[$-409]mmm\-yy;@">
                  <c:v>42917</c:v>
                </c:pt>
                <c:pt idx="11" formatCode="[$-409]mmm\-yy;@">
                  <c:v>43009</c:v>
                </c:pt>
                <c:pt idx="12" formatCode="[$-409]mmm\-yy;@">
                  <c:v>43101</c:v>
                </c:pt>
                <c:pt idx="13" formatCode="[$-409]mmm\-yy;@">
                  <c:v>43191</c:v>
                </c:pt>
                <c:pt idx="14" formatCode="[$-409]mmm\-yy;@">
                  <c:v>43282</c:v>
                </c:pt>
                <c:pt idx="15" formatCode="[$-409]mmm\-yy;@">
                  <c:v>43374</c:v>
                </c:pt>
                <c:pt idx="16" formatCode="[$-409]mmm\-yy;@">
                  <c:v>43466</c:v>
                </c:pt>
                <c:pt idx="17" formatCode="[$-409]mmm\-yy;@">
                  <c:v>43556</c:v>
                </c:pt>
                <c:pt idx="18" formatCode="[$-409]mmm\-yy;@">
                  <c:v>43647</c:v>
                </c:pt>
                <c:pt idx="19" formatCode="[$-409]mmm\-yy;@">
                  <c:v>43739</c:v>
                </c:pt>
                <c:pt idx="20" formatCode="[$-409]mmm\-yy;@">
                  <c:v>43831</c:v>
                </c:pt>
                <c:pt idx="21" formatCode="[$-409]mmm\-yy;@">
                  <c:v>43922</c:v>
                </c:pt>
                <c:pt idx="22" formatCode="[$-409]mmm\-yy;@">
                  <c:v>44013</c:v>
                </c:pt>
                <c:pt idx="23" formatCode="[$-409]mmm\-yy;@">
                  <c:v>44105</c:v>
                </c:pt>
                <c:pt idx="24" formatCode="[$-409]mmm\-yy;@">
                  <c:v>44197</c:v>
                </c:pt>
                <c:pt idx="25" formatCode="[$-409]mmm\-yy;@">
                  <c:v>44287</c:v>
                </c:pt>
                <c:pt idx="26" formatCode="[$-409]mmm\-yy;@">
                  <c:v>44378</c:v>
                </c:pt>
                <c:pt idx="27" formatCode="[$-409]mmm\-yy;@">
                  <c:v>44470</c:v>
                </c:pt>
                <c:pt idx="28" formatCode="[$-409]mmm\-yy;@">
                  <c:v>44562</c:v>
                </c:pt>
                <c:pt idx="29" formatCode="[$-409]mmm\-yy;@">
                  <c:v>44652</c:v>
                </c:pt>
                <c:pt idx="30" formatCode="[$-409]mmm\-yy;@">
                  <c:v>44743</c:v>
                </c:pt>
                <c:pt idx="31" formatCode="[$-409]mmm\-yy;@">
                  <c:v>44835</c:v>
                </c:pt>
                <c:pt idx="32" formatCode="[$-409]mmm\-yy;@">
                  <c:v>44927</c:v>
                </c:pt>
                <c:pt idx="33" formatCode="[$-409]mmm\-yy;@">
                  <c:v>45017</c:v>
                </c:pt>
                <c:pt idx="34" formatCode="[$-409]mmm\-yy;@">
                  <c:v>45108</c:v>
                </c:pt>
                <c:pt idx="35" formatCode="[$-409]mmm\-yy;@">
                  <c:v>45200</c:v>
                </c:pt>
                <c:pt idx="36" formatCode="[$-409]mmm\-yy;@">
                  <c:v>45292</c:v>
                </c:pt>
                <c:pt idx="37" formatCode="[$-409]mmm\-yy;@">
                  <c:v>45383</c:v>
                </c:pt>
                <c:pt idx="38" formatCode="[$-409]mmm\-yy;@">
                  <c:v>45474</c:v>
                </c:pt>
                <c:pt idx="39" formatCode="[$-409]mmm\-yy;@">
                  <c:v>45566</c:v>
                </c:pt>
                <c:pt idx="40" formatCode="[$-409]mmm\-yy;@">
                  <c:v>45658</c:v>
                </c:pt>
                <c:pt idx="41" formatCode="[$-409]mmm\-yy;@">
                  <c:v>45748</c:v>
                </c:pt>
                <c:pt idx="42" formatCode="[$-409]mmm\-yy;@">
                  <c:v>45839</c:v>
                </c:pt>
              </c:numCache>
            </c:numRef>
          </c:cat>
          <c:val>
            <c:numRef>
              <c:f>'Figure 9'!$O$2:$O$44</c:f>
              <c:numCache>
                <c:formatCode>General</c:formatCode>
                <c:ptCount val="43"/>
                <c:pt idx="3" formatCode="0.00">
                  <c:v>-1.9678928408664835</c:v>
                </c:pt>
                <c:pt idx="4" formatCode="0.00">
                  <c:v>-1.94189522174791</c:v>
                </c:pt>
                <c:pt idx="5" formatCode="0.00">
                  <c:v>-1.1705637129763868</c:v>
                </c:pt>
                <c:pt idx="6" formatCode="0.00">
                  <c:v>-1.9529919380944365</c:v>
                </c:pt>
                <c:pt idx="7" formatCode="0.00">
                  <c:v>-1.9674688144084291</c:v>
                </c:pt>
                <c:pt idx="8" formatCode="0.00">
                  <c:v>-1.8498041228453839</c:v>
                </c:pt>
                <c:pt idx="9" formatCode="0.00">
                  <c:v>-2.4498765446582147</c:v>
                </c:pt>
                <c:pt idx="10" formatCode="0.00">
                  <c:v>-2.060880429725743</c:v>
                </c:pt>
                <c:pt idx="11" formatCode="0.00">
                  <c:v>-2.0296703750432412</c:v>
                </c:pt>
                <c:pt idx="12" formatCode="0.00">
                  <c:v>-2.0794852068108227</c:v>
                </c:pt>
                <c:pt idx="13" formatCode="0.00">
                  <c:v>-1.5052793706657186</c:v>
                </c:pt>
                <c:pt idx="14" formatCode="0.00">
                  <c:v>-0.71666631972105066</c:v>
                </c:pt>
                <c:pt idx="15" formatCode="0.00">
                  <c:v>-1.3640152624344934</c:v>
                </c:pt>
                <c:pt idx="16" formatCode="0.00">
                  <c:v>-1.2659342271289746</c:v>
                </c:pt>
                <c:pt idx="17" formatCode="0.00">
                  <c:v>-2.282691973157966</c:v>
                </c:pt>
                <c:pt idx="18" formatCode="0.00">
                  <c:v>-2.9622834734884331</c:v>
                </c:pt>
                <c:pt idx="19" formatCode="0.00">
                  <c:v>-2.4017737863242616</c:v>
                </c:pt>
                <c:pt idx="20" formatCode="0.00">
                  <c:v>-2.6985734215666994</c:v>
                </c:pt>
                <c:pt idx="21" formatCode="0.00">
                  <c:v>-1.9263121757009116</c:v>
                </c:pt>
                <c:pt idx="22" formatCode="0.00">
                  <c:v>-2.2497881898808583</c:v>
                </c:pt>
                <c:pt idx="23" formatCode="0.00">
                  <c:v>-3.0759749667204095</c:v>
                </c:pt>
                <c:pt idx="24" formatCode="0.00">
                  <c:v>-3.2987908578458631</c:v>
                </c:pt>
                <c:pt idx="25" formatCode="0.00">
                  <c:v>-3.8296324028887092</c:v>
                </c:pt>
                <c:pt idx="26" formatCode="0.00">
                  <c:v>-3.7840343250027844</c:v>
                </c:pt>
                <c:pt idx="27" formatCode="0.00">
                  <c:v>-3.3227150809016628</c:v>
                </c:pt>
                <c:pt idx="28" formatCode="0.00">
                  <c:v>-3.5708205667007649</c:v>
                </c:pt>
                <c:pt idx="29" formatCode="0.00">
                  <c:v>-3.0385858797101952</c:v>
                </c:pt>
                <c:pt idx="30" formatCode="0.00">
                  <c:v>-3.0313403714317904</c:v>
                </c:pt>
                <c:pt idx="31" formatCode="0.00">
                  <c:v>-3.0584516406479096</c:v>
                </c:pt>
                <c:pt idx="32" formatCode="0.00">
                  <c:v>-3.3960140718597636</c:v>
                </c:pt>
                <c:pt idx="33" formatCode="0.00">
                  <c:v>-4.0461653970066012</c:v>
                </c:pt>
                <c:pt idx="34" formatCode="0.00">
                  <c:v>-3.9173306174654385</c:v>
                </c:pt>
                <c:pt idx="35" formatCode="0.00">
                  <c:v>-3.8220129324882866</c:v>
                </c:pt>
                <c:pt idx="36" formatCode="0.00">
                  <c:v>-2.6453281978982512</c:v>
                </c:pt>
                <c:pt idx="37" formatCode="0.00">
                  <c:v>-2.2568072258951895</c:v>
                </c:pt>
                <c:pt idx="38" formatCode="0.00">
                  <c:v>-3.2040317535413392</c:v>
                </c:pt>
                <c:pt idx="39" formatCode="0.00">
                  <c:v>-3.6839260844980766</c:v>
                </c:pt>
                <c:pt idx="40" formatCode="0.00">
                  <c:v>-4.4735969256240731</c:v>
                </c:pt>
                <c:pt idx="41" formatCode="0.00">
                  <c:v>-5.2850896599420008</c:v>
                </c:pt>
                <c:pt idx="42" formatCode="0.00">
                  <c:v>-4.8371644513812493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E9-A44A-9F85-F02AFE718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589072"/>
        <c:axId val="285619904"/>
      </c:lineChart>
      <c:dateAx>
        <c:axId val="41858907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619904"/>
        <c:crosses val="autoZero"/>
        <c:auto val="1"/>
        <c:lblOffset val="100"/>
        <c:baseTimeUnit val="months"/>
        <c:majorUnit val="6"/>
        <c:majorTimeUnit val="months"/>
      </c:dateAx>
      <c:valAx>
        <c:axId val="285619904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of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673100</xdr:colOff>
      <xdr:row>10</xdr:row>
      <xdr:rowOff>177800</xdr:rowOff>
    </xdr:from>
    <xdr:to>
      <xdr:col>12</xdr:col>
      <xdr:colOff>558800</xdr:colOff>
      <xdr:row>28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A968EA-F50F-759C-A5F2-046F78488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621196</xdr:colOff>
      <xdr:row>24</xdr:row>
      <xdr:rowOff>60739</xdr:rowOff>
    </xdr:from>
    <xdr:to>
      <xdr:col>22</xdr:col>
      <xdr:colOff>240196</xdr:colOff>
      <xdr:row>43</xdr:row>
      <xdr:rowOff>182217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8BA5D0-31C6-5FA0-CA8E-D126DB8C50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EA18D-58A9-744C-904C-4AF74F0086A9}">
  <dimension ref="A1:AF264"/>
  <sheetViews>
    <sheetView workbookViewId="0">
      <pane xSplit="1" ySplit="1" topLeftCell="J191" activePane="bottomRight" state="frozen"/>
      <selection pane="topRight" activeCell="B1" sqref="B1"/>
      <selection pane="bottomLeft" activeCell="A2" sqref="A2"/>
      <selection pane="bottomRight" activeCell="A200" sqref="A200:XFD200"/>
    </sheetView>
  </sheetViews>
  <sheetFormatPr defaultColWidth="11.42578125" defaultRowHeight="15" x14ac:dyDescent="0.25"/>
  <sheetData>
    <row r="1" spans="1:32" ht="225" x14ac:dyDescent="0.25">
      <c r="A1" s="1" t="s">
        <v>0</v>
      </c>
      <c r="B1" s="1" t="s">
        <v>91</v>
      </c>
      <c r="C1" s="1" t="s">
        <v>92</v>
      </c>
      <c r="D1" s="1" t="s">
        <v>93</v>
      </c>
      <c r="E1" s="1" t="s">
        <v>94</v>
      </c>
      <c r="F1" s="1" t="s">
        <v>95</v>
      </c>
      <c r="G1" s="1" t="s">
        <v>96</v>
      </c>
      <c r="H1" s="1" t="s">
        <v>97</v>
      </c>
      <c r="I1" s="1" t="s">
        <v>98</v>
      </c>
      <c r="J1" s="1" t="s">
        <v>135</v>
      </c>
      <c r="K1" s="1" t="s">
        <v>136</v>
      </c>
      <c r="L1" s="1" t="s">
        <v>137</v>
      </c>
      <c r="M1" s="1" t="s">
        <v>138</v>
      </c>
      <c r="N1" s="1" t="s">
        <v>1</v>
      </c>
      <c r="O1" s="1" t="s">
        <v>99</v>
      </c>
      <c r="P1" s="1" t="s">
        <v>100</v>
      </c>
      <c r="Q1" s="1" t="s">
        <v>101</v>
      </c>
      <c r="R1" s="1" t="s">
        <v>102</v>
      </c>
      <c r="S1" s="1" t="s">
        <v>103</v>
      </c>
      <c r="T1" s="1" t="s">
        <v>104</v>
      </c>
      <c r="U1" s="1" t="s">
        <v>2</v>
      </c>
      <c r="V1" s="1" t="s">
        <v>105</v>
      </c>
      <c r="W1" s="1" t="s">
        <v>106</v>
      </c>
      <c r="X1" s="1" t="s">
        <v>107</v>
      </c>
      <c r="Y1" s="1" t="s">
        <v>154</v>
      </c>
      <c r="Z1" s="1"/>
      <c r="AA1" s="1"/>
      <c r="AB1" s="1"/>
      <c r="AC1" s="1"/>
      <c r="AD1" s="1"/>
      <c r="AE1" s="1"/>
      <c r="AF1" s="1"/>
    </row>
    <row r="2" spans="1:32" x14ac:dyDescent="0.25">
      <c r="A2" s="2">
        <v>21916</v>
      </c>
      <c r="B2" s="3">
        <v>4685000000</v>
      </c>
      <c r="C2" s="3">
        <v>1543000000</v>
      </c>
      <c r="D2" s="3">
        <v>1127000000</v>
      </c>
      <c r="E2" s="3"/>
      <c r="F2" s="3">
        <v>3812000000</v>
      </c>
      <c r="G2" s="3">
        <v>1907000000</v>
      </c>
      <c r="H2" s="3">
        <v>331000000</v>
      </c>
      <c r="I2" s="3">
        <v>955000000</v>
      </c>
      <c r="J2" s="3">
        <v>350000000</v>
      </c>
      <c r="K2" s="3">
        <v>1066000000</v>
      </c>
      <c r="L2" s="3">
        <v>926000000</v>
      </c>
      <c r="M2" s="3">
        <v>140000000</v>
      </c>
      <c r="N2" s="3">
        <v>664000000</v>
      </c>
      <c r="O2" s="3">
        <v>266000000</v>
      </c>
      <c r="P2" s="3"/>
      <c r="Q2" s="3"/>
      <c r="R2" s="3">
        <v>295000000</v>
      </c>
      <c r="S2" s="3">
        <v>-159000000</v>
      </c>
      <c r="T2" s="3">
        <v>89000000</v>
      </c>
      <c r="U2" s="3">
        <v>197000000</v>
      </c>
      <c r="V2" s="3"/>
      <c r="W2" s="3"/>
      <c r="X2" s="3">
        <v>640000000</v>
      </c>
      <c r="Y2" s="3">
        <f>N2+O2+R2+S2-T2-U2-X2</f>
        <v>140000000</v>
      </c>
      <c r="Z2" s="3"/>
      <c r="AA2" s="3"/>
      <c r="AB2" s="3"/>
      <c r="AC2" s="3"/>
      <c r="AD2" s="3"/>
      <c r="AE2" s="3"/>
      <c r="AF2" s="3"/>
    </row>
    <row r="3" spans="1:32" x14ac:dyDescent="0.25">
      <c r="A3" s="2">
        <v>22007</v>
      </c>
      <c r="B3" s="3">
        <v>4916000000</v>
      </c>
      <c r="C3" s="3">
        <v>1715000000</v>
      </c>
      <c r="D3" s="3">
        <v>1131000000</v>
      </c>
      <c r="E3" s="3"/>
      <c r="F3" s="3">
        <v>3858000000</v>
      </c>
      <c r="G3" s="3">
        <v>1906000000</v>
      </c>
      <c r="H3" s="3">
        <v>314000000</v>
      </c>
      <c r="I3" s="3">
        <v>1154000000</v>
      </c>
      <c r="J3" s="3">
        <v>530000000</v>
      </c>
      <c r="K3" s="3">
        <v>1156000000</v>
      </c>
      <c r="L3" s="3">
        <v>912000000</v>
      </c>
      <c r="M3" s="3">
        <v>244000000</v>
      </c>
      <c r="N3" s="3">
        <v>586000000</v>
      </c>
      <c r="O3" s="3">
        <v>166000000</v>
      </c>
      <c r="P3" s="3"/>
      <c r="Q3" s="3"/>
      <c r="R3" s="3">
        <v>579000000</v>
      </c>
      <c r="S3" s="3">
        <v>-175000000</v>
      </c>
      <c r="T3" s="3">
        <v>102000000</v>
      </c>
      <c r="U3" s="3">
        <v>27000000</v>
      </c>
      <c r="V3" s="3"/>
      <c r="W3" s="3"/>
      <c r="X3" s="3">
        <v>783000000</v>
      </c>
      <c r="Y3" s="3">
        <f t="shared" ref="Y3:Y66" si="0">N3+O3+R3+S3-T3-U3-X3</f>
        <v>244000000</v>
      </c>
      <c r="Z3" s="3"/>
      <c r="AA3" s="3"/>
      <c r="AB3" s="3"/>
      <c r="AC3" s="3"/>
      <c r="AD3" s="3"/>
      <c r="AE3" s="3"/>
      <c r="AF3" s="3"/>
    </row>
    <row r="4" spans="1:32" x14ac:dyDescent="0.25">
      <c r="A4" s="2">
        <v>22098</v>
      </c>
      <c r="B4" s="3">
        <v>5031000000</v>
      </c>
      <c r="C4" s="3">
        <v>1453000000</v>
      </c>
      <c r="D4" s="3">
        <v>1166000000</v>
      </c>
      <c r="E4" s="3"/>
      <c r="F4" s="3">
        <v>3648000000</v>
      </c>
      <c r="G4" s="3">
        <v>1970000000</v>
      </c>
      <c r="H4" s="3">
        <v>307000000</v>
      </c>
      <c r="I4" s="3">
        <v>889000000</v>
      </c>
      <c r="J4" s="3">
        <v>836000000</v>
      </c>
      <c r="K4" s="3">
        <v>956000000</v>
      </c>
      <c r="L4" s="3">
        <v>381000000</v>
      </c>
      <c r="M4" s="3">
        <v>575000000</v>
      </c>
      <c r="N4" s="3">
        <v>754000000</v>
      </c>
      <c r="O4" s="3">
        <v>111000000</v>
      </c>
      <c r="P4" s="3"/>
      <c r="Q4" s="3"/>
      <c r="R4" s="3">
        <v>831000000</v>
      </c>
      <c r="S4" s="3">
        <v>-740000000</v>
      </c>
      <c r="T4" s="3">
        <v>93000000</v>
      </c>
      <c r="U4" s="3">
        <v>138000000</v>
      </c>
      <c r="V4" s="3"/>
      <c r="W4" s="3"/>
      <c r="X4" s="3">
        <v>150000000</v>
      </c>
      <c r="Y4" s="3">
        <f t="shared" si="0"/>
        <v>575000000</v>
      </c>
      <c r="Z4" s="3"/>
      <c r="AA4" s="3"/>
      <c r="AB4" s="3"/>
      <c r="AC4" s="3"/>
      <c r="AD4" s="3"/>
      <c r="AE4" s="3"/>
      <c r="AF4" s="3"/>
    </row>
    <row r="5" spans="1:32" x14ac:dyDescent="0.25">
      <c r="A5" s="2">
        <v>22190</v>
      </c>
      <c r="B5" s="3">
        <v>5018000000</v>
      </c>
      <c r="C5" s="3">
        <v>1580000000</v>
      </c>
      <c r="D5" s="3">
        <v>1193000000</v>
      </c>
      <c r="E5" s="3"/>
      <c r="F5" s="3">
        <v>3440000000</v>
      </c>
      <c r="G5" s="3">
        <v>1892000000</v>
      </c>
      <c r="H5" s="3">
        <v>287000000</v>
      </c>
      <c r="I5" s="3">
        <v>1064000000</v>
      </c>
      <c r="J5" s="3">
        <v>1108000000</v>
      </c>
      <c r="K5" s="3">
        <v>923000000</v>
      </c>
      <c r="L5" s="3">
        <v>77000000</v>
      </c>
      <c r="M5" s="3">
        <v>846000000</v>
      </c>
      <c r="N5" s="3">
        <v>936000000</v>
      </c>
      <c r="O5" s="3">
        <v>120000000</v>
      </c>
      <c r="P5" s="3"/>
      <c r="Q5" s="3"/>
      <c r="R5" s="3">
        <v>938000000</v>
      </c>
      <c r="S5" s="3">
        <v>-1071000000</v>
      </c>
      <c r="T5" s="3">
        <v>31000000</v>
      </c>
      <c r="U5" s="3">
        <v>211000000</v>
      </c>
      <c r="V5" s="3"/>
      <c r="W5" s="3"/>
      <c r="X5" s="3">
        <v>-165000000</v>
      </c>
      <c r="Y5" s="3">
        <f t="shared" si="0"/>
        <v>846000000</v>
      </c>
      <c r="Z5" s="3"/>
      <c r="AA5" s="3"/>
      <c r="AB5" s="3"/>
      <c r="AC5" s="3"/>
      <c r="AD5" s="3"/>
      <c r="AE5" s="3"/>
      <c r="AF5" s="3"/>
    </row>
    <row r="6" spans="1:32" x14ac:dyDescent="0.25">
      <c r="A6" s="2">
        <v>22282</v>
      </c>
      <c r="B6" s="3">
        <v>5095000000</v>
      </c>
      <c r="C6" s="3">
        <v>1481000000</v>
      </c>
      <c r="D6" s="3">
        <v>1251000000</v>
      </c>
      <c r="E6" s="3"/>
      <c r="F6" s="3">
        <v>3394000000</v>
      </c>
      <c r="G6" s="3">
        <v>1912000000</v>
      </c>
      <c r="H6" s="3">
        <v>293000000</v>
      </c>
      <c r="I6" s="3">
        <v>989000000</v>
      </c>
      <c r="J6" s="3">
        <v>1239000000</v>
      </c>
      <c r="K6" s="3">
        <v>1320000000</v>
      </c>
      <c r="L6" s="3">
        <v>435000000</v>
      </c>
      <c r="M6" s="3">
        <v>885000000</v>
      </c>
      <c r="N6" s="3">
        <v>774000000</v>
      </c>
      <c r="O6" s="3">
        <v>135000000</v>
      </c>
      <c r="P6" s="3"/>
      <c r="Q6" s="3"/>
      <c r="R6" s="3">
        <v>782000000</v>
      </c>
      <c r="S6" s="3">
        <v>-371000000</v>
      </c>
      <c r="T6" s="3">
        <v>68000000</v>
      </c>
      <c r="U6" s="3">
        <v>88000000</v>
      </c>
      <c r="V6" s="3"/>
      <c r="W6" s="3"/>
      <c r="X6" s="3">
        <v>279000000</v>
      </c>
      <c r="Y6" s="3">
        <f t="shared" si="0"/>
        <v>885000000</v>
      </c>
      <c r="Z6" s="3"/>
      <c r="AA6" s="3"/>
      <c r="AB6" s="3"/>
      <c r="AC6" s="3"/>
      <c r="AD6" s="3"/>
      <c r="AE6" s="3"/>
      <c r="AF6" s="3"/>
    </row>
    <row r="7" spans="1:32" x14ac:dyDescent="0.25">
      <c r="A7" s="2">
        <v>22372</v>
      </c>
      <c r="B7" s="3">
        <v>4806000000</v>
      </c>
      <c r="C7" s="3">
        <v>1758000000</v>
      </c>
      <c r="D7" s="3">
        <v>1209000000</v>
      </c>
      <c r="E7" s="3"/>
      <c r="F7" s="3">
        <v>3438000000</v>
      </c>
      <c r="G7" s="3">
        <v>1922000000</v>
      </c>
      <c r="H7" s="3">
        <v>299000000</v>
      </c>
      <c r="I7" s="3">
        <v>1208000000</v>
      </c>
      <c r="J7" s="3">
        <v>906000000</v>
      </c>
      <c r="K7" s="3">
        <v>1029000000</v>
      </c>
      <c r="L7" s="3">
        <v>620000000</v>
      </c>
      <c r="M7" s="3">
        <v>409000000</v>
      </c>
      <c r="N7" s="3">
        <v>551000000</v>
      </c>
      <c r="O7" s="3">
        <v>246000000</v>
      </c>
      <c r="P7" s="3"/>
      <c r="Q7" s="3"/>
      <c r="R7" s="3">
        <v>-88000000</v>
      </c>
      <c r="S7" s="3">
        <v>320000000</v>
      </c>
      <c r="T7" s="3">
        <v>86000000</v>
      </c>
      <c r="U7" s="3">
        <v>-195000000</v>
      </c>
      <c r="V7" s="3"/>
      <c r="W7" s="3"/>
      <c r="X7" s="3">
        <v>729000000</v>
      </c>
      <c r="Y7" s="3">
        <f t="shared" si="0"/>
        <v>409000000</v>
      </c>
      <c r="Z7" s="3"/>
      <c r="AA7" s="3"/>
      <c r="AB7" s="3"/>
      <c r="AC7" s="3"/>
      <c r="AD7" s="3"/>
      <c r="AE7" s="3"/>
      <c r="AF7" s="3"/>
    </row>
    <row r="8" spans="1:32" x14ac:dyDescent="0.25">
      <c r="A8" s="2">
        <v>22463</v>
      </c>
      <c r="B8" s="3">
        <v>5038000000</v>
      </c>
      <c r="C8" s="3">
        <v>1468000000</v>
      </c>
      <c r="D8" s="3">
        <v>1251000000</v>
      </c>
      <c r="E8" s="3"/>
      <c r="F8" s="3">
        <v>3809000000</v>
      </c>
      <c r="G8" s="3">
        <v>1900000000</v>
      </c>
      <c r="H8" s="3">
        <v>317000000</v>
      </c>
      <c r="I8" s="3">
        <v>887000000</v>
      </c>
      <c r="J8" s="3">
        <v>844000000</v>
      </c>
      <c r="K8" s="3">
        <v>1928000000</v>
      </c>
      <c r="L8" s="3">
        <v>934000000</v>
      </c>
      <c r="M8" s="3">
        <v>994000000</v>
      </c>
      <c r="N8" s="3">
        <v>737000000</v>
      </c>
      <c r="O8" s="3">
        <v>124000000</v>
      </c>
      <c r="P8" s="3"/>
      <c r="Q8" s="3"/>
      <c r="R8" s="3">
        <v>855000000</v>
      </c>
      <c r="S8" s="3">
        <v>212000000</v>
      </c>
      <c r="T8" s="3">
        <v>58000000</v>
      </c>
      <c r="U8" s="3">
        <v>589000000</v>
      </c>
      <c r="V8" s="3"/>
      <c r="W8" s="3"/>
      <c r="X8" s="3">
        <v>287000000</v>
      </c>
      <c r="Y8" s="3">
        <f t="shared" si="0"/>
        <v>994000000</v>
      </c>
      <c r="Z8" s="3"/>
      <c r="AA8" s="3"/>
      <c r="AB8" s="3"/>
      <c r="AC8" s="3"/>
      <c r="AD8" s="3"/>
      <c r="AE8" s="3"/>
      <c r="AF8" s="3"/>
    </row>
    <row r="9" spans="1:32" x14ac:dyDescent="0.25">
      <c r="A9" s="2">
        <v>22555</v>
      </c>
      <c r="B9" s="3">
        <v>5169000000</v>
      </c>
      <c r="C9" s="3">
        <v>1590000000</v>
      </c>
      <c r="D9" s="3">
        <v>1288000000</v>
      </c>
      <c r="E9" s="3"/>
      <c r="F9" s="3">
        <v>3896000000</v>
      </c>
      <c r="G9" s="3">
        <v>1939000000</v>
      </c>
      <c r="H9" s="3">
        <v>336000000</v>
      </c>
      <c r="I9" s="3">
        <v>1043000000</v>
      </c>
      <c r="J9" s="3">
        <v>833000000</v>
      </c>
      <c r="K9" s="3">
        <v>1260000000</v>
      </c>
      <c r="L9" s="3">
        <v>715000000</v>
      </c>
      <c r="M9" s="3">
        <v>545000000</v>
      </c>
      <c r="N9" s="3">
        <v>592000000</v>
      </c>
      <c r="O9" s="3">
        <v>257000000</v>
      </c>
      <c r="P9" s="3"/>
      <c r="Q9" s="3"/>
      <c r="R9" s="3">
        <v>1179000000</v>
      </c>
      <c r="S9" s="3">
        <v>-768000000</v>
      </c>
      <c r="T9" s="3">
        <v>99000000</v>
      </c>
      <c r="U9" s="3">
        <v>227000000</v>
      </c>
      <c r="V9" s="3"/>
      <c r="W9" s="3"/>
      <c r="X9" s="3">
        <v>389000000</v>
      </c>
      <c r="Y9" s="3">
        <f t="shared" si="0"/>
        <v>545000000</v>
      </c>
      <c r="Z9" s="3"/>
      <c r="AA9" s="3"/>
      <c r="AB9" s="3"/>
      <c r="AC9" s="3"/>
      <c r="AD9" s="3"/>
      <c r="AE9" s="3"/>
      <c r="AF9" s="3"/>
    </row>
    <row r="10" spans="1:32" x14ac:dyDescent="0.25">
      <c r="A10" s="2">
        <v>22647</v>
      </c>
      <c r="B10" s="3">
        <v>5077000000</v>
      </c>
      <c r="C10" s="3">
        <v>1666000000</v>
      </c>
      <c r="D10" s="3">
        <v>1272000000</v>
      </c>
      <c r="E10" s="3"/>
      <c r="F10" s="3">
        <v>3966000000</v>
      </c>
      <c r="G10" s="3">
        <v>1971000000</v>
      </c>
      <c r="H10" s="3">
        <v>319000000</v>
      </c>
      <c r="I10" s="3">
        <v>1113000000</v>
      </c>
      <c r="J10" s="3">
        <v>646000000</v>
      </c>
      <c r="K10" s="3">
        <v>1301000000</v>
      </c>
      <c r="L10" s="3">
        <v>737000000</v>
      </c>
      <c r="M10" s="3">
        <v>564000000</v>
      </c>
      <c r="N10" s="3">
        <v>545000000</v>
      </c>
      <c r="O10" s="3">
        <v>196000000</v>
      </c>
      <c r="P10" s="3"/>
      <c r="Q10" s="3"/>
      <c r="R10" s="3">
        <v>987000000</v>
      </c>
      <c r="S10" s="3">
        <v>-427000000</v>
      </c>
      <c r="T10" s="3">
        <v>89000000</v>
      </c>
      <c r="U10" s="3">
        <v>133000000</v>
      </c>
      <c r="V10" s="3"/>
      <c r="W10" s="3"/>
      <c r="X10" s="3">
        <v>515000000</v>
      </c>
      <c r="Y10" s="3">
        <f t="shared" si="0"/>
        <v>564000000</v>
      </c>
      <c r="Z10" s="3"/>
      <c r="AA10" s="3"/>
      <c r="AB10" s="3"/>
      <c r="AC10" s="3"/>
      <c r="AD10" s="3"/>
      <c r="AE10" s="3"/>
      <c r="AF10" s="3"/>
    </row>
    <row r="11" spans="1:32" x14ac:dyDescent="0.25">
      <c r="A11" s="2">
        <v>22737</v>
      </c>
      <c r="B11" s="3">
        <v>5336000000</v>
      </c>
      <c r="C11" s="3">
        <v>2004000000</v>
      </c>
      <c r="D11" s="3">
        <v>1379000000</v>
      </c>
      <c r="E11" s="3"/>
      <c r="F11" s="3">
        <v>4080000000</v>
      </c>
      <c r="G11" s="3">
        <v>1992000000</v>
      </c>
      <c r="H11" s="3">
        <v>330000000</v>
      </c>
      <c r="I11" s="3">
        <v>1272000000</v>
      </c>
      <c r="J11" s="3">
        <v>1045000000</v>
      </c>
      <c r="K11" s="3">
        <v>1461000000</v>
      </c>
      <c r="L11" s="3">
        <v>675000000</v>
      </c>
      <c r="M11" s="3">
        <v>786000000</v>
      </c>
      <c r="N11" s="3">
        <v>716000000</v>
      </c>
      <c r="O11" s="3">
        <v>308000000</v>
      </c>
      <c r="P11" s="3"/>
      <c r="Q11" s="3"/>
      <c r="R11" s="3">
        <v>274000000</v>
      </c>
      <c r="S11" s="3">
        <v>163000000</v>
      </c>
      <c r="T11" s="3">
        <v>130000000</v>
      </c>
      <c r="U11" s="3">
        <v>451000000</v>
      </c>
      <c r="V11" s="3"/>
      <c r="W11" s="3"/>
      <c r="X11" s="3">
        <v>94000000</v>
      </c>
      <c r="Y11" s="3">
        <f t="shared" si="0"/>
        <v>786000000</v>
      </c>
      <c r="Z11" s="3"/>
      <c r="AA11" s="3"/>
      <c r="AB11" s="3"/>
      <c r="AC11" s="3"/>
      <c r="AD11" s="3"/>
      <c r="AE11" s="3"/>
      <c r="AF11" s="3"/>
    </row>
    <row r="12" spans="1:32" x14ac:dyDescent="0.25">
      <c r="A12" s="2">
        <v>22828</v>
      </c>
      <c r="B12" s="3">
        <v>5331000000</v>
      </c>
      <c r="C12" s="3">
        <v>1567000000</v>
      </c>
      <c r="D12" s="3">
        <v>1397000000</v>
      </c>
      <c r="E12" s="3"/>
      <c r="F12" s="3">
        <v>4116000000</v>
      </c>
      <c r="G12" s="3">
        <v>2005000000</v>
      </c>
      <c r="H12" s="3">
        <v>334000000</v>
      </c>
      <c r="I12" s="3">
        <v>879000000</v>
      </c>
      <c r="J12" s="3">
        <v>961000000</v>
      </c>
      <c r="K12" s="3">
        <v>279000000</v>
      </c>
      <c r="L12" s="3">
        <v>-277000000</v>
      </c>
      <c r="M12" s="3">
        <v>556000000</v>
      </c>
      <c r="N12" s="3">
        <v>811000000</v>
      </c>
      <c r="O12" s="3">
        <v>87000000</v>
      </c>
      <c r="P12" s="3"/>
      <c r="Q12" s="3"/>
      <c r="R12" s="3">
        <v>262000000</v>
      </c>
      <c r="S12" s="3">
        <v>-881000000</v>
      </c>
      <c r="T12" s="3">
        <v>59000000</v>
      </c>
      <c r="U12" s="3">
        <v>627000000</v>
      </c>
      <c r="V12" s="3"/>
      <c r="W12" s="3"/>
      <c r="X12" s="3">
        <v>-963000000</v>
      </c>
      <c r="Y12" s="3">
        <f t="shared" si="0"/>
        <v>556000000</v>
      </c>
      <c r="Z12" s="3"/>
      <c r="AA12" s="3"/>
      <c r="AB12" s="3"/>
      <c r="AC12" s="3"/>
      <c r="AD12" s="3"/>
      <c r="AE12" s="3"/>
      <c r="AF12" s="3"/>
    </row>
    <row r="13" spans="1:32" x14ac:dyDescent="0.25">
      <c r="A13" s="2">
        <v>22920</v>
      </c>
      <c r="B13" s="3">
        <v>5037000000</v>
      </c>
      <c r="C13" s="3">
        <v>1709000000</v>
      </c>
      <c r="D13" s="3">
        <v>1569000000</v>
      </c>
      <c r="E13" s="3"/>
      <c r="F13" s="3">
        <v>4098000000</v>
      </c>
      <c r="G13" s="3">
        <v>2126000000</v>
      </c>
      <c r="H13" s="3">
        <v>343000000</v>
      </c>
      <c r="I13" s="3">
        <v>1016000000</v>
      </c>
      <c r="J13" s="3">
        <v>732000000</v>
      </c>
      <c r="K13" s="3">
        <v>1134000000</v>
      </c>
      <c r="L13" s="3">
        <v>779000000</v>
      </c>
      <c r="M13" s="3">
        <v>355000000</v>
      </c>
      <c r="N13" s="3">
        <v>779000000</v>
      </c>
      <c r="O13" s="3">
        <v>378000000</v>
      </c>
      <c r="P13" s="3"/>
      <c r="Q13" s="3"/>
      <c r="R13" s="3">
        <v>367000000</v>
      </c>
      <c r="S13" s="3">
        <v>-390000000</v>
      </c>
      <c r="T13" s="3">
        <v>68000000</v>
      </c>
      <c r="U13" s="3">
        <v>267000000</v>
      </c>
      <c r="V13" s="3"/>
      <c r="W13" s="3"/>
      <c r="X13" s="3">
        <v>444000000</v>
      </c>
      <c r="Y13" s="3">
        <f t="shared" si="0"/>
        <v>355000000</v>
      </c>
      <c r="Z13" s="3"/>
      <c r="AA13" s="3"/>
      <c r="AB13" s="3"/>
      <c r="AC13" s="3"/>
      <c r="AD13" s="3"/>
      <c r="AE13" s="3"/>
      <c r="AF13" s="3"/>
    </row>
    <row r="14" spans="1:32" x14ac:dyDescent="0.25">
      <c r="A14" s="2">
        <v>23012</v>
      </c>
      <c r="B14" s="3">
        <v>5063000000</v>
      </c>
      <c r="C14" s="3">
        <v>1849000000</v>
      </c>
      <c r="D14" s="3">
        <v>1516000000</v>
      </c>
      <c r="E14" s="3"/>
      <c r="F14" s="3">
        <v>4064000000</v>
      </c>
      <c r="G14" s="3">
        <v>2057000000</v>
      </c>
      <c r="H14" s="3">
        <v>357000000</v>
      </c>
      <c r="I14" s="3">
        <v>1107000000</v>
      </c>
      <c r="J14" s="3">
        <v>843000000</v>
      </c>
      <c r="K14" s="3">
        <v>1922000000</v>
      </c>
      <c r="L14" s="3">
        <v>1191000000</v>
      </c>
      <c r="M14" s="3">
        <v>731000000</v>
      </c>
      <c r="N14" s="3">
        <v>980000000</v>
      </c>
      <c r="O14" s="3">
        <v>522000000</v>
      </c>
      <c r="P14" s="3"/>
      <c r="Q14" s="3"/>
      <c r="R14" s="3">
        <v>452000000</v>
      </c>
      <c r="S14" s="3">
        <v>-32000000</v>
      </c>
      <c r="T14" s="3">
        <v>40000000</v>
      </c>
      <c r="U14" s="3">
        <v>133000000</v>
      </c>
      <c r="V14" s="3"/>
      <c r="W14" s="3"/>
      <c r="X14" s="3">
        <v>1018000000</v>
      </c>
      <c r="Y14" s="3">
        <f t="shared" si="0"/>
        <v>731000000</v>
      </c>
      <c r="Z14" s="3"/>
      <c r="AA14" s="3"/>
      <c r="AB14" s="3"/>
      <c r="AC14" s="3"/>
      <c r="AD14" s="3"/>
      <c r="AE14" s="3"/>
      <c r="AF14" s="3"/>
    </row>
    <row r="15" spans="1:32" x14ac:dyDescent="0.25">
      <c r="A15" s="2">
        <v>23102</v>
      </c>
      <c r="B15" s="3">
        <v>5599000000</v>
      </c>
      <c r="C15" s="3">
        <v>2150000000</v>
      </c>
      <c r="D15" s="3">
        <v>1495000000</v>
      </c>
      <c r="E15" s="3"/>
      <c r="F15" s="3">
        <v>4226000000</v>
      </c>
      <c r="G15" s="3">
        <v>2066000000</v>
      </c>
      <c r="H15" s="3">
        <v>382000000</v>
      </c>
      <c r="I15" s="3">
        <v>1371000000</v>
      </c>
      <c r="J15" s="3">
        <v>1199000000</v>
      </c>
      <c r="K15" s="3">
        <v>2631000000</v>
      </c>
      <c r="L15" s="3">
        <v>1527000000</v>
      </c>
      <c r="M15" s="3">
        <v>1104000000</v>
      </c>
      <c r="N15" s="3">
        <v>874000000</v>
      </c>
      <c r="O15" s="3">
        <v>536000000</v>
      </c>
      <c r="P15" s="3"/>
      <c r="Q15" s="3"/>
      <c r="R15" s="3">
        <v>1345000000</v>
      </c>
      <c r="S15" s="3">
        <v>-124000000</v>
      </c>
      <c r="T15" s="3">
        <v>108000000</v>
      </c>
      <c r="U15" s="3">
        <v>686000000</v>
      </c>
      <c r="V15" s="3"/>
      <c r="W15" s="3"/>
      <c r="X15" s="3">
        <v>733000000</v>
      </c>
      <c r="Y15" s="3">
        <f t="shared" si="0"/>
        <v>1104000000</v>
      </c>
      <c r="Z15" s="3"/>
      <c r="AA15" s="3"/>
      <c r="AB15" s="3"/>
      <c r="AC15" s="3"/>
      <c r="AD15" s="3"/>
      <c r="AE15" s="3"/>
      <c r="AF15" s="3"/>
    </row>
    <row r="16" spans="1:32" x14ac:dyDescent="0.25">
      <c r="A16" s="2">
        <v>23193</v>
      </c>
      <c r="B16" s="3">
        <v>5671000000</v>
      </c>
      <c r="C16" s="3">
        <v>1620000000</v>
      </c>
      <c r="D16" s="3">
        <v>1541000000</v>
      </c>
      <c r="E16" s="3"/>
      <c r="F16" s="3">
        <v>4372000000</v>
      </c>
      <c r="G16" s="3">
        <v>2122000000</v>
      </c>
      <c r="H16" s="3">
        <v>399000000</v>
      </c>
      <c r="I16" s="3">
        <v>918000000</v>
      </c>
      <c r="J16" s="3">
        <v>1021000000</v>
      </c>
      <c r="K16" s="3">
        <v>887000000</v>
      </c>
      <c r="L16" s="3">
        <v>205000000</v>
      </c>
      <c r="M16" s="3">
        <v>682000000</v>
      </c>
      <c r="N16" s="3">
        <v>721000000</v>
      </c>
      <c r="O16" s="3">
        <v>100000000</v>
      </c>
      <c r="P16" s="3"/>
      <c r="Q16" s="3"/>
      <c r="R16" s="3">
        <v>293000000</v>
      </c>
      <c r="S16" s="3">
        <v>-227000000</v>
      </c>
      <c r="T16" s="3">
        <v>105000000</v>
      </c>
      <c r="U16" s="3">
        <v>169000000</v>
      </c>
      <c r="V16" s="3"/>
      <c r="W16" s="3"/>
      <c r="X16" s="3">
        <v>-69000000</v>
      </c>
      <c r="Y16" s="3">
        <f t="shared" si="0"/>
        <v>682000000</v>
      </c>
      <c r="Z16" s="3"/>
      <c r="AA16" s="3"/>
      <c r="AB16" s="3"/>
      <c r="AC16" s="3"/>
      <c r="AD16" s="3"/>
      <c r="AE16" s="3"/>
      <c r="AF16" s="3"/>
    </row>
    <row r="17" spans="1:32" x14ac:dyDescent="0.25">
      <c r="A17" s="2">
        <v>23285</v>
      </c>
      <c r="B17" s="3">
        <v>5939000000</v>
      </c>
      <c r="C17" s="3">
        <v>1731000000</v>
      </c>
      <c r="D17" s="3">
        <v>1605000000</v>
      </c>
      <c r="E17" s="3"/>
      <c r="F17" s="3">
        <v>4386000000</v>
      </c>
      <c r="G17" s="3">
        <v>2118000000</v>
      </c>
      <c r="H17" s="3">
        <v>422000000</v>
      </c>
      <c r="I17" s="3">
        <v>999000000</v>
      </c>
      <c r="J17" s="3">
        <v>1350000000</v>
      </c>
      <c r="K17" s="3">
        <v>1831000000</v>
      </c>
      <c r="L17" s="3">
        <v>295000000</v>
      </c>
      <c r="M17" s="3">
        <v>1536000000</v>
      </c>
      <c r="N17" s="3">
        <v>908000000</v>
      </c>
      <c r="O17" s="3">
        <v>-53000000</v>
      </c>
      <c r="P17" s="3"/>
      <c r="Q17" s="3"/>
      <c r="R17" s="3">
        <v>971000000</v>
      </c>
      <c r="S17" s="3">
        <v>5000000</v>
      </c>
      <c r="T17" s="3">
        <v>-22000000</v>
      </c>
      <c r="U17" s="3">
        <v>-35000000</v>
      </c>
      <c r="V17" s="3"/>
      <c r="W17" s="3"/>
      <c r="X17" s="3">
        <v>352000000</v>
      </c>
      <c r="Y17" s="3">
        <f t="shared" si="0"/>
        <v>1536000000</v>
      </c>
      <c r="Z17" s="3"/>
      <c r="AA17" s="3"/>
      <c r="AB17" s="3"/>
      <c r="AC17" s="3"/>
      <c r="AD17" s="3"/>
      <c r="AE17" s="3"/>
      <c r="AF17" s="3"/>
    </row>
    <row r="18" spans="1:32" x14ac:dyDescent="0.25">
      <c r="A18" s="2">
        <v>23377</v>
      </c>
      <c r="B18" s="3">
        <v>6242000000</v>
      </c>
      <c r="C18" s="3">
        <v>1922000000</v>
      </c>
      <c r="D18" s="3">
        <v>1721000000</v>
      </c>
      <c r="E18" s="3"/>
      <c r="F18" s="3">
        <v>4416000000</v>
      </c>
      <c r="G18" s="3">
        <v>2140000000</v>
      </c>
      <c r="H18" s="3">
        <v>426000000</v>
      </c>
      <c r="I18" s="3">
        <v>993000000</v>
      </c>
      <c r="J18" s="3">
        <v>1910000000</v>
      </c>
      <c r="K18" s="3">
        <v>2086000000</v>
      </c>
      <c r="L18" s="3">
        <v>462000000</v>
      </c>
      <c r="M18" s="3">
        <v>1624000000</v>
      </c>
      <c r="N18" s="3">
        <v>822000000</v>
      </c>
      <c r="O18" s="3">
        <v>-20000000</v>
      </c>
      <c r="P18" s="3"/>
      <c r="Q18" s="3"/>
      <c r="R18" s="3">
        <v>1233000000</v>
      </c>
      <c r="S18" s="3">
        <v>51000000</v>
      </c>
      <c r="T18" s="3">
        <v>87000000</v>
      </c>
      <c r="U18" s="3">
        <v>-681000000</v>
      </c>
      <c r="V18" s="3"/>
      <c r="W18" s="3"/>
      <c r="X18" s="3">
        <v>1056000000</v>
      </c>
      <c r="Y18" s="3">
        <f t="shared" si="0"/>
        <v>1624000000</v>
      </c>
      <c r="Z18" s="3"/>
      <c r="AA18" s="3"/>
      <c r="AB18" s="3"/>
      <c r="AC18" s="3"/>
      <c r="AD18" s="3"/>
      <c r="AE18" s="3"/>
      <c r="AF18" s="3"/>
    </row>
    <row r="19" spans="1:32" x14ac:dyDescent="0.25">
      <c r="A19" s="2">
        <v>23468</v>
      </c>
      <c r="B19" s="3">
        <v>6199000000</v>
      </c>
      <c r="C19" s="3">
        <v>2088000000</v>
      </c>
      <c r="D19" s="3">
        <v>1688000000</v>
      </c>
      <c r="E19" s="3"/>
      <c r="F19" s="3">
        <v>4598000000</v>
      </c>
      <c r="G19" s="3">
        <v>2142000000</v>
      </c>
      <c r="H19" s="3">
        <v>439000000</v>
      </c>
      <c r="I19" s="3">
        <v>1269000000</v>
      </c>
      <c r="J19" s="3">
        <v>1527000000</v>
      </c>
      <c r="K19" s="3">
        <v>2018000000</v>
      </c>
      <c r="L19" s="3">
        <v>630000000</v>
      </c>
      <c r="M19" s="3">
        <v>1388000000</v>
      </c>
      <c r="N19" s="3">
        <v>970000000</v>
      </c>
      <c r="O19" s="3">
        <v>206000000</v>
      </c>
      <c r="P19" s="3"/>
      <c r="Q19" s="3"/>
      <c r="R19" s="3">
        <v>1145000000</v>
      </c>
      <c r="S19" s="3">
        <v>-303000000</v>
      </c>
      <c r="T19" s="3">
        <v>109000000</v>
      </c>
      <c r="U19" s="3">
        <v>-114000000</v>
      </c>
      <c r="V19" s="3"/>
      <c r="W19" s="3"/>
      <c r="X19" s="3">
        <v>635000000</v>
      </c>
      <c r="Y19" s="3">
        <f t="shared" si="0"/>
        <v>1388000000</v>
      </c>
      <c r="Z19" s="3"/>
      <c r="AA19" s="3"/>
      <c r="AB19" s="3"/>
      <c r="AC19" s="3"/>
      <c r="AD19" s="3"/>
      <c r="AE19" s="3"/>
      <c r="AF19" s="3"/>
    </row>
    <row r="20" spans="1:32" x14ac:dyDescent="0.25">
      <c r="A20" s="2">
        <v>23559</v>
      </c>
      <c r="B20" s="3">
        <v>6423000000</v>
      </c>
      <c r="C20" s="3">
        <v>1851000000</v>
      </c>
      <c r="D20" s="3">
        <v>1735000000</v>
      </c>
      <c r="E20" s="3"/>
      <c r="F20" s="3">
        <v>4756000000</v>
      </c>
      <c r="G20" s="3">
        <v>2153000000</v>
      </c>
      <c r="H20" s="3">
        <v>440000000</v>
      </c>
      <c r="I20" s="3">
        <v>935000000</v>
      </c>
      <c r="J20" s="3">
        <v>1725000000</v>
      </c>
      <c r="K20" s="3">
        <v>2255000000</v>
      </c>
      <c r="L20" s="3">
        <v>769000000</v>
      </c>
      <c r="M20" s="3">
        <v>1486000000</v>
      </c>
      <c r="N20" s="3">
        <v>1018000000</v>
      </c>
      <c r="O20" s="3">
        <v>-2000000</v>
      </c>
      <c r="P20" s="3"/>
      <c r="Q20" s="3"/>
      <c r="R20" s="3">
        <v>1309000000</v>
      </c>
      <c r="S20" s="3">
        <v>-70000000</v>
      </c>
      <c r="T20" s="3">
        <v>56000000</v>
      </c>
      <c r="U20" s="3">
        <v>519000000</v>
      </c>
      <c r="V20" s="3"/>
      <c r="W20" s="3"/>
      <c r="X20" s="3">
        <v>194000000</v>
      </c>
      <c r="Y20" s="3">
        <f t="shared" si="0"/>
        <v>1486000000</v>
      </c>
      <c r="Z20" s="3"/>
      <c r="AA20" s="3"/>
      <c r="AB20" s="3"/>
      <c r="AC20" s="3"/>
      <c r="AD20" s="3"/>
      <c r="AE20" s="3"/>
      <c r="AF20" s="3"/>
    </row>
    <row r="21" spans="1:32" x14ac:dyDescent="0.25">
      <c r="A21" s="2">
        <v>23651</v>
      </c>
      <c r="B21" s="3">
        <v>6637000000</v>
      </c>
      <c r="C21" s="3">
        <v>1982000000</v>
      </c>
      <c r="D21" s="3">
        <v>1680000000</v>
      </c>
      <c r="E21" s="3"/>
      <c r="F21" s="3">
        <v>4930000000</v>
      </c>
      <c r="G21" s="3">
        <v>2186000000</v>
      </c>
      <c r="H21" s="3">
        <v>478000000</v>
      </c>
      <c r="I21" s="3">
        <v>1043000000</v>
      </c>
      <c r="J21" s="3">
        <v>1662000000</v>
      </c>
      <c r="K21" s="3">
        <v>3200000000</v>
      </c>
      <c r="L21" s="3">
        <v>1781000000</v>
      </c>
      <c r="M21" s="3">
        <v>1419000000</v>
      </c>
      <c r="N21" s="3">
        <v>949000000</v>
      </c>
      <c r="O21" s="3">
        <v>494000000</v>
      </c>
      <c r="P21" s="3"/>
      <c r="Q21" s="3"/>
      <c r="R21" s="3">
        <v>1606000000</v>
      </c>
      <c r="S21" s="3">
        <v>151000000</v>
      </c>
      <c r="T21" s="3">
        <v>70000000</v>
      </c>
      <c r="U21" s="3">
        <v>477000000</v>
      </c>
      <c r="V21" s="3"/>
      <c r="W21" s="3"/>
      <c r="X21" s="3">
        <v>1234000000</v>
      </c>
      <c r="Y21" s="3">
        <f t="shared" si="0"/>
        <v>1419000000</v>
      </c>
      <c r="Z21" s="3"/>
      <c r="AA21" s="3"/>
      <c r="AB21" s="3"/>
      <c r="AC21" s="3"/>
      <c r="AD21" s="3"/>
      <c r="AE21" s="3"/>
      <c r="AF21" s="3"/>
    </row>
    <row r="22" spans="1:32" x14ac:dyDescent="0.25">
      <c r="A22" s="2">
        <v>23743</v>
      </c>
      <c r="B22" s="3">
        <v>5768000000</v>
      </c>
      <c r="C22" s="3">
        <v>2047000000</v>
      </c>
      <c r="D22" s="3">
        <v>1874000000</v>
      </c>
      <c r="E22" s="3"/>
      <c r="F22" s="3">
        <v>4711000000</v>
      </c>
      <c r="G22" s="3">
        <v>2187000000</v>
      </c>
      <c r="H22" s="3">
        <v>497000000</v>
      </c>
      <c r="I22" s="3">
        <v>1037000000</v>
      </c>
      <c r="J22" s="3">
        <v>1257000000</v>
      </c>
      <c r="K22" s="3">
        <v>1576000000</v>
      </c>
      <c r="L22" s="3">
        <v>208000000</v>
      </c>
      <c r="M22" s="3">
        <v>1368000000</v>
      </c>
      <c r="N22" s="3">
        <v>1606000000</v>
      </c>
      <c r="O22" s="3">
        <v>198000000</v>
      </c>
      <c r="P22" s="3"/>
      <c r="Q22" s="3"/>
      <c r="R22" s="3">
        <v>615000000</v>
      </c>
      <c r="S22" s="3">
        <v>-843000000</v>
      </c>
      <c r="T22" s="3">
        <v>184000000</v>
      </c>
      <c r="U22" s="3">
        <v>-726000000</v>
      </c>
      <c r="V22" s="3"/>
      <c r="W22" s="3"/>
      <c r="X22" s="3">
        <v>750000000</v>
      </c>
      <c r="Y22" s="3">
        <f t="shared" si="0"/>
        <v>1368000000</v>
      </c>
      <c r="Z22" s="3"/>
      <c r="AA22" s="3"/>
      <c r="AB22" s="3"/>
      <c r="AC22" s="3"/>
      <c r="AD22" s="3"/>
      <c r="AE22" s="3"/>
      <c r="AF22" s="3"/>
    </row>
    <row r="23" spans="1:32" x14ac:dyDescent="0.25">
      <c r="A23" s="2">
        <v>23833</v>
      </c>
      <c r="B23" s="3">
        <v>6876000000</v>
      </c>
      <c r="C23" s="3">
        <v>2448000000</v>
      </c>
      <c r="D23" s="3">
        <v>1939000000</v>
      </c>
      <c r="E23" s="3"/>
      <c r="F23" s="3">
        <v>5428000000</v>
      </c>
      <c r="G23" s="3">
        <v>2269000000</v>
      </c>
      <c r="H23" s="3">
        <v>511000000</v>
      </c>
      <c r="I23" s="3">
        <v>1478000000</v>
      </c>
      <c r="J23" s="3">
        <v>1577000000</v>
      </c>
      <c r="K23" s="3">
        <v>1270000000</v>
      </c>
      <c r="L23" s="3">
        <v>-330000000</v>
      </c>
      <c r="M23" s="3">
        <v>1600000000</v>
      </c>
      <c r="N23" s="3">
        <v>1250000000</v>
      </c>
      <c r="O23" s="3">
        <v>147000000</v>
      </c>
      <c r="P23" s="3"/>
      <c r="Q23" s="3"/>
      <c r="R23" s="3">
        <v>-58000000</v>
      </c>
      <c r="S23" s="3">
        <v>-69000000</v>
      </c>
      <c r="T23" s="3">
        <v>-21000000</v>
      </c>
      <c r="U23" s="3">
        <v>-496000000</v>
      </c>
      <c r="V23" s="3"/>
      <c r="W23" s="3"/>
      <c r="X23" s="3">
        <v>187000000</v>
      </c>
      <c r="Y23" s="3">
        <f t="shared" si="0"/>
        <v>1600000000</v>
      </c>
      <c r="Z23" s="3"/>
      <c r="AA23" s="3"/>
      <c r="AB23" s="3"/>
      <c r="AC23" s="3"/>
      <c r="AD23" s="3"/>
      <c r="AE23" s="3"/>
      <c r="AF23" s="3"/>
    </row>
    <row r="24" spans="1:32" x14ac:dyDescent="0.25">
      <c r="A24" s="2">
        <v>23924</v>
      </c>
      <c r="B24" s="3">
        <v>6643000000</v>
      </c>
      <c r="C24" s="3">
        <v>2120000000</v>
      </c>
      <c r="D24" s="3">
        <v>1862000000</v>
      </c>
      <c r="E24" s="3"/>
      <c r="F24" s="3">
        <v>5516000000</v>
      </c>
      <c r="G24" s="3">
        <v>2263000000</v>
      </c>
      <c r="H24" s="3">
        <v>528000000</v>
      </c>
      <c r="I24" s="3">
        <v>1013000000</v>
      </c>
      <c r="J24" s="3">
        <v>1305000000</v>
      </c>
      <c r="K24" s="3">
        <v>1454000000</v>
      </c>
      <c r="L24" s="3">
        <v>587000000</v>
      </c>
      <c r="M24" s="3">
        <v>867000000</v>
      </c>
      <c r="N24" s="3">
        <v>1030000000</v>
      </c>
      <c r="O24" s="3">
        <v>209000000</v>
      </c>
      <c r="P24" s="3"/>
      <c r="Q24" s="3"/>
      <c r="R24" s="3">
        <v>257000000</v>
      </c>
      <c r="S24" s="3">
        <v>-42000000</v>
      </c>
      <c r="T24" s="3">
        <v>147000000</v>
      </c>
      <c r="U24" s="3">
        <v>-6000000</v>
      </c>
      <c r="V24" s="3"/>
      <c r="W24" s="3"/>
      <c r="X24" s="3">
        <v>446000000</v>
      </c>
      <c r="Y24" s="3">
        <f t="shared" si="0"/>
        <v>867000000</v>
      </c>
      <c r="Z24" s="3"/>
      <c r="AA24" s="3"/>
      <c r="AB24" s="3"/>
      <c r="AC24" s="3"/>
      <c r="AD24" s="3"/>
      <c r="AE24" s="3"/>
      <c r="AF24" s="3"/>
    </row>
    <row r="25" spans="1:32" x14ac:dyDescent="0.25">
      <c r="A25" s="2">
        <v>24016</v>
      </c>
      <c r="B25" s="3">
        <v>7174000000</v>
      </c>
      <c r="C25" s="3">
        <v>2212000000</v>
      </c>
      <c r="D25" s="3">
        <v>1763000000</v>
      </c>
      <c r="E25" s="3"/>
      <c r="F25" s="3">
        <v>5855000000</v>
      </c>
      <c r="G25" s="3">
        <v>2393000000</v>
      </c>
      <c r="H25" s="3">
        <v>554000000</v>
      </c>
      <c r="I25" s="3">
        <v>1058000000</v>
      </c>
      <c r="J25" s="3">
        <v>1289000000</v>
      </c>
      <c r="K25" s="3">
        <v>1416000000</v>
      </c>
      <c r="L25" s="3">
        <v>280000000</v>
      </c>
      <c r="M25" s="3">
        <v>1136000000</v>
      </c>
      <c r="N25" s="3">
        <v>1125000000</v>
      </c>
      <c r="O25" s="3">
        <v>205000000</v>
      </c>
      <c r="P25" s="3"/>
      <c r="Q25" s="3"/>
      <c r="R25" s="3">
        <v>357000000</v>
      </c>
      <c r="S25" s="3">
        <v>-271000000</v>
      </c>
      <c r="T25" s="3">
        <v>104000000</v>
      </c>
      <c r="U25" s="3">
        <v>598000000</v>
      </c>
      <c r="V25" s="3"/>
      <c r="W25" s="3"/>
      <c r="X25" s="3">
        <v>-422000000</v>
      </c>
      <c r="Y25" s="3">
        <f t="shared" si="0"/>
        <v>1136000000</v>
      </c>
      <c r="Z25" s="3"/>
      <c r="AA25" s="3"/>
      <c r="AB25" s="3"/>
      <c r="AC25" s="3"/>
      <c r="AD25" s="3"/>
      <c r="AE25" s="3"/>
      <c r="AF25" s="3"/>
    </row>
    <row r="26" spans="1:32" x14ac:dyDescent="0.25">
      <c r="A26" s="2">
        <v>24108</v>
      </c>
      <c r="B26" s="3">
        <v>7242000000</v>
      </c>
      <c r="C26" s="3">
        <v>2124000000</v>
      </c>
      <c r="D26" s="3">
        <v>1824000000</v>
      </c>
      <c r="E26" s="3"/>
      <c r="F26" s="3">
        <v>6012000000</v>
      </c>
      <c r="G26" s="3">
        <v>2483000000</v>
      </c>
      <c r="H26" s="3">
        <v>573000000</v>
      </c>
      <c r="I26" s="3">
        <v>1140000000</v>
      </c>
      <c r="J26" s="3">
        <v>982000000</v>
      </c>
      <c r="K26" s="3">
        <v>1465000000</v>
      </c>
      <c r="L26" s="3">
        <v>458000000</v>
      </c>
      <c r="M26" s="3">
        <v>1007000000</v>
      </c>
      <c r="N26" s="3">
        <v>1115000000</v>
      </c>
      <c r="O26" s="3">
        <v>437000000</v>
      </c>
      <c r="P26" s="3"/>
      <c r="Q26" s="3"/>
      <c r="R26" s="3">
        <v>337000000</v>
      </c>
      <c r="S26" s="3">
        <v>-424000000</v>
      </c>
      <c r="T26" s="3">
        <v>143000000</v>
      </c>
      <c r="U26" s="3">
        <v>-694000000</v>
      </c>
      <c r="V26" s="3"/>
      <c r="W26" s="3"/>
      <c r="X26" s="3">
        <v>1009000000</v>
      </c>
      <c r="Y26" s="3">
        <f t="shared" si="0"/>
        <v>1007000000</v>
      </c>
      <c r="Z26" s="3"/>
      <c r="AA26" s="3"/>
      <c r="AB26" s="3"/>
      <c r="AC26" s="3"/>
      <c r="AD26" s="3"/>
      <c r="AE26" s="3"/>
      <c r="AF26" s="3"/>
    </row>
    <row r="27" spans="1:32" x14ac:dyDescent="0.25">
      <c r="A27" s="2">
        <v>24198</v>
      </c>
      <c r="B27" s="3">
        <v>7169000000</v>
      </c>
      <c r="C27" s="3">
        <v>2705000000</v>
      </c>
      <c r="D27" s="3">
        <v>1852000000</v>
      </c>
      <c r="E27" s="3"/>
      <c r="F27" s="3">
        <v>6195000000</v>
      </c>
      <c r="G27" s="3">
        <v>2601000000</v>
      </c>
      <c r="H27" s="3">
        <v>594000000</v>
      </c>
      <c r="I27" s="3">
        <v>1547000000</v>
      </c>
      <c r="J27" s="3">
        <v>789000000</v>
      </c>
      <c r="K27" s="3">
        <v>1967000000</v>
      </c>
      <c r="L27" s="3">
        <v>961000000</v>
      </c>
      <c r="M27" s="3">
        <v>1006000000</v>
      </c>
      <c r="N27" s="3">
        <v>1373000000</v>
      </c>
      <c r="O27" s="3">
        <v>115000000</v>
      </c>
      <c r="P27" s="3"/>
      <c r="Q27" s="3"/>
      <c r="R27" s="3">
        <v>547000000</v>
      </c>
      <c r="S27" s="3">
        <v>-68000000</v>
      </c>
      <c r="T27" s="3">
        <v>133000000</v>
      </c>
      <c r="U27" s="3">
        <v>-37000000</v>
      </c>
      <c r="V27" s="3"/>
      <c r="W27" s="3"/>
      <c r="X27" s="3">
        <v>865000000</v>
      </c>
      <c r="Y27" s="3">
        <f t="shared" si="0"/>
        <v>1006000000</v>
      </c>
      <c r="Z27" s="3"/>
      <c r="AA27" s="3"/>
      <c r="AB27" s="3"/>
      <c r="AC27" s="3"/>
      <c r="AD27" s="3"/>
      <c r="AE27" s="3"/>
      <c r="AF27" s="3"/>
    </row>
    <row r="28" spans="1:32" x14ac:dyDescent="0.25">
      <c r="A28" s="2">
        <v>24289</v>
      </c>
      <c r="B28" s="3">
        <v>7290000000</v>
      </c>
      <c r="C28" s="3">
        <v>2301000000</v>
      </c>
      <c r="D28" s="3">
        <v>1879000000</v>
      </c>
      <c r="E28" s="3"/>
      <c r="F28" s="3">
        <v>6576000000</v>
      </c>
      <c r="G28" s="3">
        <v>2693000000</v>
      </c>
      <c r="H28" s="3">
        <v>643000000</v>
      </c>
      <c r="I28" s="3">
        <v>1073000000</v>
      </c>
      <c r="J28" s="3">
        <v>485000000</v>
      </c>
      <c r="K28" s="3">
        <v>1681000000</v>
      </c>
      <c r="L28" s="3">
        <v>909000000</v>
      </c>
      <c r="M28" s="3">
        <v>772000000</v>
      </c>
      <c r="N28" s="3">
        <v>1314000000</v>
      </c>
      <c r="O28" s="3">
        <v>115000000</v>
      </c>
      <c r="P28" s="3"/>
      <c r="Q28" s="3"/>
      <c r="R28" s="3">
        <v>335000000</v>
      </c>
      <c r="S28" s="3">
        <v>-83000000</v>
      </c>
      <c r="T28" s="3">
        <v>-37000000</v>
      </c>
      <c r="U28" s="3">
        <v>-253000000</v>
      </c>
      <c r="V28" s="3"/>
      <c r="W28" s="3"/>
      <c r="X28" s="3">
        <v>1199000000</v>
      </c>
      <c r="Y28" s="3">
        <f t="shared" si="0"/>
        <v>772000000</v>
      </c>
      <c r="Z28" s="3"/>
      <c r="AA28" s="3"/>
      <c r="AB28" s="3"/>
      <c r="AC28" s="3"/>
      <c r="AD28" s="3"/>
      <c r="AE28" s="3"/>
      <c r="AF28" s="3"/>
    </row>
    <row r="29" spans="1:32" x14ac:dyDescent="0.25">
      <c r="A29" s="2">
        <v>24381</v>
      </c>
      <c r="B29" s="3">
        <v>7609000000</v>
      </c>
      <c r="C29" s="3">
        <v>2487000000</v>
      </c>
      <c r="D29" s="3">
        <v>1972000000</v>
      </c>
      <c r="E29" s="3"/>
      <c r="F29" s="3">
        <v>6710000000</v>
      </c>
      <c r="G29" s="3">
        <v>2717000000</v>
      </c>
      <c r="H29" s="3">
        <v>671000000</v>
      </c>
      <c r="I29" s="3">
        <v>1194000000</v>
      </c>
      <c r="J29" s="3">
        <v>776000000</v>
      </c>
      <c r="K29" s="3">
        <v>2208000000</v>
      </c>
      <c r="L29" s="3">
        <v>1332000000</v>
      </c>
      <c r="M29" s="3">
        <v>876000000</v>
      </c>
      <c r="N29" s="3">
        <v>1616000000</v>
      </c>
      <c r="O29" s="3">
        <v>53000000</v>
      </c>
      <c r="P29" s="3"/>
      <c r="Q29" s="3"/>
      <c r="R29" s="3">
        <v>534000000</v>
      </c>
      <c r="S29" s="3">
        <v>5000000</v>
      </c>
      <c r="T29" s="3">
        <v>187000000</v>
      </c>
      <c r="U29" s="3">
        <v>7000000</v>
      </c>
      <c r="V29" s="3"/>
      <c r="W29" s="3"/>
      <c r="X29" s="3">
        <v>1138000000</v>
      </c>
      <c r="Y29" s="3">
        <f t="shared" si="0"/>
        <v>876000000</v>
      </c>
      <c r="Z29" s="3"/>
      <c r="AA29" s="3"/>
      <c r="AB29" s="3"/>
      <c r="AC29" s="3"/>
      <c r="AD29" s="3"/>
      <c r="AE29" s="3"/>
      <c r="AF29" s="3"/>
    </row>
    <row r="30" spans="1:32" x14ac:dyDescent="0.25">
      <c r="A30" s="2">
        <v>24473</v>
      </c>
      <c r="B30" s="3">
        <v>7751000000</v>
      </c>
      <c r="C30" s="3">
        <v>2731000000</v>
      </c>
      <c r="D30" s="3">
        <v>1957000000</v>
      </c>
      <c r="E30" s="3"/>
      <c r="F30" s="3">
        <v>6708000000</v>
      </c>
      <c r="G30" s="3">
        <v>2866000000</v>
      </c>
      <c r="H30" s="3">
        <v>674000000</v>
      </c>
      <c r="I30" s="3">
        <v>1315000000</v>
      </c>
      <c r="J30" s="3">
        <v>876000000</v>
      </c>
      <c r="K30" s="3">
        <v>1203000000</v>
      </c>
      <c r="L30" s="3">
        <v>401000000</v>
      </c>
      <c r="M30" s="3">
        <v>802000000</v>
      </c>
      <c r="N30" s="3">
        <v>1186000000</v>
      </c>
      <c r="O30" s="3">
        <v>265000000</v>
      </c>
      <c r="P30" s="3"/>
      <c r="Q30" s="3"/>
      <c r="R30" s="3">
        <v>779000000</v>
      </c>
      <c r="S30" s="3">
        <v>-1027000000</v>
      </c>
      <c r="T30" s="3">
        <v>169000000</v>
      </c>
      <c r="U30" s="3">
        <v>517000000</v>
      </c>
      <c r="V30" s="3"/>
      <c r="W30" s="3"/>
      <c r="X30" s="3">
        <v>-285000000</v>
      </c>
      <c r="Y30" s="3">
        <f t="shared" si="0"/>
        <v>802000000</v>
      </c>
      <c r="Z30" s="3"/>
      <c r="AA30" s="3"/>
      <c r="AB30" s="3"/>
      <c r="AC30" s="3"/>
      <c r="AD30" s="3"/>
      <c r="AE30" s="3"/>
      <c r="AF30" s="3"/>
    </row>
    <row r="31" spans="1:32" x14ac:dyDescent="0.25">
      <c r="A31" s="2">
        <v>24563</v>
      </c>
      <c r="B31" s="3">
        <v>7693000000</v>
      </c>
      <c r="C31" s="3">
        <v>2666000000</v>
      </c>
      <c r="D31" s="3">
        <v>1916000000</v>
      </c>
      <c r="E31" s="3"/>
      <c r="F31" s="3">
        <v>6475000000</v>
      </c>
      <c r="G31" s="3">
        <v>2986000000</v>
      </c>
      <c r="H31" s="3">
        <v>675000000</v>
      </c>
      <c r="I31" s="3">
        <v>1472000000</v>
      </c>
      <c r="J31" s="3">
        <v>667000000</v>
      </c>
      <c r="K31" s="3">
        <v>2339000000</v>
      </c>
      <c r="L31" s="3">
        <v>1884000000</v>
      </c>
      <c r="M31" s="3">
        <v>455000000</v>
      </c>
      <c r="N31" s="3">
        <v>964000000</v>
      </c>
      <c r="O31" s="3">
        <v>261000000</v>
      </c>
      <c r="P31" s="3"/>
      <c r="Q31" s="3"/>
      <c r="R31" s="3">
        <v>695000000</v>
      </c>
      <c r="S31" s="3">
        <v>419000000</v>
      </c>
      <c r="T31" s="3">
        <v>174000000</v>
      </c>
      <c r="U31" s="3">
        <v>356000000</v>
      </c>
      <c r="V31" s="3"/>
      <c r="W31" s="3"/>
      <c r="X31" s="3">
        <v>1354000000</v>
      </c>
      <c r="Y31" s="3">
        <f t="shared" si="0"/>
        <v>455000000</v>
      </c>
      <c r="Z31" s="3"/>
      <c r="AA31" s="3"/>
      <c r="AB31" s="3"/>
      <c r="AC31" s="3"/>
      <c r="AD31" s="3"/>
      <c r="AE31" s="3"/>
      <c r="AF31" s="3"/>
    </row>
    <row r="32" spans="1:32" x14ac:dyDescent="0.25">
      <c r="A32" s="2">
        <v>24654</v>
      </c>
      <c r="B32" s="3">
        <v>7530000000</v>
      </c>
      <c r="C32" s="3">
        <v>2540000000</v>
      </c>
      <c r="D32" s="3">
        <v>2064000000</v>
      </c>
      <c r="E32" s="3"/>
      <c r="F32" s="3">
        <v>6526000000</v>
      </c>
      <c r="G32" s="3">
        <v>3059000000</v>
      </c>
      <c r="H32" s="3">
        <v>677000000</v>
      </c>
      <c r="I32" s="3">
        <v>1309000000</v>
      </c>
      <c r="J32" s="3">
        <v>563000000</v>
      </c>
      <c r="K32" s="3">
        <v>3155000000</v>
      </c>
      <c r="L32" s="3">
        <v>2513000000</v>
      </c>
      <c r="M32" s="3">
        <v>642000000</v>
      </c>
      <c r="N32" s="3">
        <v>1359000000</v>
      </c>
      <c r="O32" s="3">
        <v>419000000</v>
      </c>
      <c r="P32" s="3"/>
      <c r="Q32" s="3"/>
      <c r="R32" s="3">
        <v>1002000000</v>
      </c>
      <c r="S32" s="3">
        <v>375000000</v>
      </c>
      <c r="T32" s="3">
        <v>127000000</v>
      </c>
      <c r="U32" s="3">
        <v>1013000000</v>
      </c>
      <c r="V32" s="3"/>
      <c r="W32" s="3"/>
      <c r="X32" s="3">
        <v>1373000000</v>
      </c>
      <c r="Y32" s="3">
        <f t="shared" si="0"/>
        <v>642000000</v>
      </c>
      <c r="Z32" s="3"/>
      <c r="AA32" s="3"/>
      <c r="AB32" s="3"/>
      <c r="AC32" s="3"/>
      <c r="AD32" s="3"/>
      <c r="AE32" s="3"/>
      <c r="AF32" s="3"/>
    </row>
    <row r="33" spans="1:32" x14ac:dyDescent="0.25">
      <c r="A33" s="2">
        <v>24746</v>
      </c>
      <c r="B33" s="3">
        <v>7692000000</v>
      </c>
      <c r="C33" s="3">
        <v>2731000000</v>
      </c>
      <c r="D33" s="3">
        <v>2083000000</v>
      </c>
      <c r="E33" s="3"/>
      <c r="F33" s="3">
        <v>7157000000</v>
      </c>
      <c r="G33" s="3">
        <v>2955000000</v>
      </c>
      <c r="H33" s="3">
        <v>721000000</v>
      </c>
      <c r="I33" s="3">
        <v>1199000000</v>
      </c>
      <c r="J33" s="3">
        <v>474000000</v>
      </c>
      <c r="K33" s="3">
        <v>3060000000</v>
      </c>
      <c r="L33" s="3">
        <v>2584000000</v>
      </c>
      <c r="M33" s="3">
        <v>476000000</v>
      </c>
      <c r="N33" s="3">
        <v>1297000000</v>
      </c>
      <c r="O33" s="3">
        <v>363000000</v>
      </c>
      <c r="P33" s="3"/>
      <c r="Q33" s="3"/>
      <c r="R33" s="3">
        <v>1220000000</v>
      </c>
      <c r="S33" s="3">
        <v>180000000</v>
      </c>
      <c r="T33" s="3">
        <v>228000000</v>
      </c>
      <c r="U33" s="3">
        <v>1258000000</v>
      </c>
      <c r="V33" s="3"/>
      <c r="W33" s="3"/>
      <c r="X33" s="3">
        <v>1098000000</v>
      </c>
      <c r="Y33" s="3">
        <f t="shared" si="0"/>
        <v>476000000</v>
      </c>
      <c r="Z33" s="3"/>
      <c r="AA33" s="3"/>
      <c r="AB33" s="3"/>
      <c r="AC33" s="3"/>
      <c r="AD33" s="3"/>
      <c r="AE33" s="3"/>
      <c r="AF33" s="3"/>
    </row>
    <row r="34" spans="1:32" x14ac:dyDescent="0.25">
      <c r="A34" s="2">
        <v>24838</v>
      </c>
      <c r="B34" s="3">
        <v>7998000000</v>
      </c>
      <c r="C34" s="3">
        <v>2816000000</v>
      </c>
      <c r="D34" s="3">
        <v>2202000000</v>
      </c>
      <c r="E34" s="3"/>
      <c r="F34" s="3">
        <v>7796000000</v>
      </c>
      <c r="G34" s="3">
        <v>2997000000</v>
      </c>
      <c r="H34" s="3">
        <v>778000000</v>
      </c>
      <c r="I34" s="3">
        <v>1249000000</v>
      </c>
      <c r="J34" s="3">
        <v>196000000</v>
      </c>
      <c r="K34" s="3">
        <v>1299000000</v>
      </c>
      <c r="L34" s="3">
        <v>1374000000</v>
      </c>
      <c r="M34" s="3">
        <v>-75000000</v>
      </c>
      <c r="N34" s="3">
        <v>981000000</v>
      </c>
      <c r="O34" s="3">
        <v>449000000</v>
      </c>
      <c r="P34" s="3"/>
      <c r="Q34" s="3"/>
      <c r="R34" s="3">
        <v>781000000</v>
      </c>
      <c r="S34" s="3">
        <v>-912000000</v>
      </c>
      <c r="T34" s="3">
        <v>367000000</v>
      </c>
      <c r="U34" s="3">
        <v>-19000000</v>
      </c>
      <c r="V34" s="3"/>
      <c r="W34" s="3"/>
      <c r="X34" s="3">
        <v>1026000000</v>
      </c>
      <c r="Y34" s="3">
        <f t="shared" si="0"/>
        <v>-75000000</v>
      </c>
      <c r="Z34" s="3"/>
      <c r="AA34" s="3"/>
      <c r="AB34" s="3"/>
      <c r="AC34" s="3"/>
      <c r="AD34" s="3"/>
      <c r="AE34" s="3"/>
      <c r="AF34" s="3"/>
    </row>
    <row r="35" spans="1:32" x14ac:dyDescent="0.25">
      <c r="A35" s="2">
        <v>24929</v>
      </c>
      <c r="B35" s="3">
        <v>8324000000</v>
      </c>
      <c r="C35" s="3">
        <v>2936000000</v>
      </c>
      <c r="D35" s="3">
        <v>2317000000</v>
      </c>
      <c r="E35" s="3"/>
      <c r="F35" s="3">
        <v>8051000000</v>
      </c>
      <c r="G35" s="3">
        <v>2990000000</v>
      </c>
      <c r="H35" s="3">
        <v>844000000</v>
      </c>
      <c r="I35" s="3">
        <v>1363000000</v>
      </c>
      <c r="J35" s="3">
        <v>329000000</v>
      </c>
      <c r="K35" s="3">
        <v>2427000000</v>
      </c>
      <c r="L35" s="3">
        <v>2192000000</v>
      </c>
      <c r="M35" s="3">
        <v>235000000</v>
      </c>
      <c r="N35" s="3">
        <v>1172000000</v>
      </c>
      <c r="O35" s="3">
        <v>283000000</v>
      </c>
      <c r="P35" s="3"/>
      <c r="Q35" s="3"/>
      <c r="R35" s="3">
        <v>837000000</v>
      </c>
      <c r="S35" s="3">
        <v>135000000</v>
      </c>
      <c r="T35" s="3">
        <v>133000000</v>
      </c>
      <c r="U35" s="3">
        <v>-192000000</v>
      </c>
      <c r="V35" s="3"/>
      <c r="W35" s="3"/>
      <c r="X35" s="3">
        <v>2251000000</v>
      </c>
      <c r="Y35" s="3">
        <f t="shared" si="0"/>
        <v>235000000</v>
      </c>
      <c r="Z35" s="3"/>
      <c r="AA35" s="3"/>
      <c r="AB35" s="3"/>
      <c r="AC35" s="3"/>
      <c r="AD35" s="3"/>
      <c r="AE35" s="3"/>
      <c r="AF35" s="3"/>
    </row>
    <row r="36" spans="1:32" x14ac:dyDescent="0.25">
      <c r="A36" s="2">
        <v>25020</v>
      </c>
      <c r="B36" s="3">
        <v>8745000000</v>
      </c>
      <c r="C36" s="3">
        <v>3039000000</v>
      </c>
      <c r="D36" s="3">
        <v>2411000000</v>
      </c>
      <c r="E36" s="3"/>
      <c r="F36" s="3">
        <v>8612000000</v>
      </c>
      <c r="G36" s="3">
        <v>3129000000</v>
      </c>
      <c r="H36" s="3">
        <v>870000000</v>
      </c>
      <c r="I36" s="3">
        <v>1445000000</v>
      </c>
      <c r="J36" s="3">
        <v>139000000</v>
      </c>
      <c r="K36" s="3">
        <v>3447000000</v>
      </c>
      <c r="L36" s="3">
        <v>2809000000</v>
      </c>
      <c r="M36" s="3">
        <v>638000000</v>
      </c>
      <c r="N36" s="3">
        <v>1573000000</v>
      </c>
      <c r="O36" s="3">
        <v>318000000</v>
      </c>
      <c r="P36" s="3"/>
      <c r="Q36" s="3"/>
      <c r="R36" s="3">
        <v>984000000</v>
      </c>
      <c r="S36" s="3">
        <v>572000000</v>
      </c>
      <c r="T36" s="3">
        <v>148000000</v>
      </c>
      <c r="U36" s="3">
        <v>1698000000</v>
      </c>
      <c r="V36" s="3"/>
      <c r="W36" s="3"/>
      <c r="X36" s="3">
        <v>963000000</v>
      </c>
      <c r="Y36" s="3">
        <f t="shared" si="0"/>
        <v>638000000</v>
      </c>
      <c r="Z36" s="3"/>
      <c r="AA36" s="3"/>
      <c r="AB36" s="3"/>
      <c r="AC36" s="3"/>
      <c r="AD36" s="3"/>
      <c r="AE36" s="3"/>
      <c r="AF36" s="3"/>
    </row>
    <row r="37" spans="1:32" x14ac:dyDescent="0.25">
      <c r="A37" s="2">
        <v>25112</v>
      </c>
      <c r="B37" s="3">
        <v>8559000000</v>
      </c>
      <c r="C37" s="3">
        <v>3129000000</v>
      </c>
      <c r="D37" s="3">
        <v>2438000000</v>
      </c>
      <c r="E37" s="3"/>
      <c r="F37" s="3">
        <v>8532000000</v>
      </c>
      <c r="G37" s="3">
        <v>3185000000</v>
      </c>
      <c r="H37" s="3">
        <v>887000000</v>
      </c>
      <c r="I37" s="3">
        <v>1573000000</v>
      </c>
      <c r="J37" s="3">
        <v>-51000000</v>
      </c>
      <c r="K37" s="3">
        <v>3803000000</v>
      </c>
      <c r="L37" s="3">
        <v>3550000000</v>
      </c>
      <c r="M37" s="3">
        <v>253000000</v>
      </c>
      <c r="N37" s="3">
        <v>1568000000</v>
      </c>
      <c r="O37" s="3">
        <v>519000000</v>
      </c>
      <c r="P37" s="3"/>
      <c r="Q37" s="3"/>
      <c r="R37" s="3">
        <v>641000000</v>
      </c>
      <c r="S37" s="3">
        <v>1075000000</v>
      </c>
      <c r="T37" s="3">
        <v>160000000</v>
      </c>
      <c r="U37" s="3">
        <v>2293000000</v>
      </c>
      <c r="V37" s="3"/>
      <c r="W37" s="3"/>
      <c r="X37" s="3">
        <v>1097000000</v>
      </c>
      <c r="Y37" s="3">
        <f t="shared" si="0"/>
        <v>253000000</v>
      </c>
      <c r="Z37" s="3"/>
      <c r="AA37" s="3"/>
      <c r="AB37" s="3"/>
      <c r="AC37" s="3"/>
      <c r="AD37" s="3"/>
      <c r="AE37" s="3"/>
      <c r="AF37" s="3"/>
    </row>
    <row r="38" spans="1:32" x14ac:dyDescent="0.25">
      <c r="A38" s="2">
        <v>25204</v>
      </c>
      <c r="B38" s="3">
        <v>7468000000</v>
      </c>
      <c r="C38" s="3">
        <v>2884000000</v>
      </c>
      <c r="D38" s="3">
        <v>2569000000</v>
      </c>
      <c r="E38" s="3"/>
      <c r="F38" s="3">
        <v>7444000000</v>
      </c>
      <c r="G38" s="3">
        <v>3174000000</v>
      </c>
      <c r="H38" s="3">
        <v>1004000000</v>
      </c>
      <c r="I38" s="3">
        <v>1177000000</v>
      </c>
      <c r="J38" s="3">
        <v>122000000</v>
      </c>
      <c r="K38" s="3">
        <v>2595000000</v>
      </c>
      <c r="L38" s="3">
        <v>3664000000</v>
      </c>
      <c r="M38" s="3">
        <v>-1069000000</v>
      </c>
      <c r="N38" s="3">
        <v>1556000000</v>
      </c>
      <c r="O38" s="3">
        <v>366000000</v>
      </c>
      <c r="P38" s="3"/>
      <c r="Q38" s="3"/>
      <c r="R38" s="3">
        <v>628000000</v>
      </c>
      <c r="S38" s="3">
        <v>45000000</v>
      </c>
      <c r="T38" s="3">
        <v>359000000</v>
      </c>
      <c r="U38" s="3">
        <v>-19000000</v>
      </c>
      <c r="V38" s="3"/>
      <c r="W38" s="3"/>
      <c r="X38" s="3">
        <v>3324000000</v>
      </c>
      <c r="Y38" s="3">
        <f t="shared" si="0"/>
        <v>-1069000000</v>
      </c>
      <c r="Z38" s="3"/>
      <c r="AA38" s="3"/>
      <c r="AB38" s="3"/>
      <c r="AC38" s="3"/>
      <c r="AD38" s="3"/>
      <c r="AE38" s="3"/>
      <c r="AF38" s="3"/>
    </row>
    <row r="39" spans="1:32" x14ac:dyDescent="0.25">
      <c r="A39" s="2">
        <v>25294</v>
      </c>
      <c r="B39" s="3">
        <v>9536000000</v>
      </c>
      <c r="C39" s="3">
        <v>3283000000</v>
      </c>
      <c r="D39" s="3">
        <v>2673000000</v>
      </c>
      <c r="E39" s="3"/>
      <c r="F39" s="3">
        <v>9527000000</v>
      </c>
      <c r="G39" s="3">
        <v>3303000000</v>
      </c>
      <c r="H39" s="3">
        <v>1148000000</v>
      </c>
      <c r="I39" s="3">
        <v>1645000000</v>
      </c>
      <c r="J39" s="3">
        <v>-131000000</v>
      </c>
      <c r="K39" s="3">
        <v>3428000000</v>
      </c>
      <c r="L39" s="3">
        <v>3896000000</v>
      </c>
      <c r="M39" s="3">
        <v>-468000000</v>
      </c>
      <c r="N39" s="3">
        <v>1663000000</v>
      </c>
      <c r="O39" s="3">
        <v>498000000</v>
      </c>
      <c r="P39" s="3"/>
      <c r="Q39" s="3"/>
      <c r="R39" s="3">
        <v>969000000</v>
      </c>
      <c r="S39" s="3">
        <v>298000000</v>
      </c>
      <c r="T39" s="3">
        <v>267000000</v>
      </c>
      <c r="U39" s="3">
        <v>-255000000</v>
      </c>
      <c r="V39" s="3"/>
      <c r="W39" s="3"/>
      <c r="X39" s="3">
        <v>3884000000</v>
      </c>
      <c r="Y39" s="3">
        <f t="shared" si="0"/>
        <v>-468000000</v>
      </c>
      <c r="Z39" s="3"/>
      <c r="AA39" s="3"/>
      <c r="AB39" s="3"/>
      <c r="AC39" s="3"/>
      <c r="AD39" s="3"/>
      <c r="AE39" s="3"/>
      <c r="AF39" s="3"/>
    </row>
    <row r="40" spans="1:32" x14ac:dyDescent="0.25">
      <c r="A40" s="2">
        <v>25385</v>
      </c>
      <c r="B40" s="3">
        <v>9400000000</v>
      </c>
      <c r="C40" s="3">
        <v>3245000000</v>
      </c>
      <c r="D40" s="3">
        <v>2794000000</v>
      </c>
      <c r="E40" s="3"/>
      <c r="F40" s="3">
        <v>9380000000</v>
      </c>
      <c r="G40" s="3">
        <v>3368000000</v>
      </c>
      <c r="H40" s="3">
        <v>1324000000</v>
      </c>
      <c r="I40" s="3">
        <v>1319000000</v>
      </c>
      <c r="J40" s="3">
        <v>48000000</v>
      </c>
      <c r="K40" s="3">
        <v>3361000000</v>
      </c>
      <c r="L40" s="3">
        <v>3833000000</v>
      </c>
      <c r="M40" s="3">
        <v>-472000000</v>
      </c>
      <c r="N40" s="3">
        <v>1548000000</v>
      </c>
      <c r="O40" s="3">
        <v>546000000</v>
      </c>
      <c r="P40" s="3"/>
      <c r="Q40" s="3"/>
      <c r="R40" s="3">
        <v>582000000</v>
      </c>
      <c r="S40" s="3">
        <v>685000000</v>
      </c>
      <c r="T40" s="3">
        <v>261000000</v>
      </c>
      <c r="U40" s="3">
        <v>2330000000</v>
      </c>
      <c r="V40" s="3"/>
      <c r="W40" s="3"/>
      <c r="X40" s="3">
        <v>1242000000</v>
      </c>
      <c r="Y40" s="3">
        <f t="shared" si="0"/>
        <v>-472000000</v>
      </c>
      <c r="Z40" s="3"/>
      <c r="AA40" s="3"/>
      <c r="AB40" s="3"/>
      <c r="AC40" s="3"/>
      <c r="AD40" s="3"/>
      <c r="AE40" s="3"/>
      <c r="AF40" s="3"/>
    </row>
    <row r="41" spans="1:32" x14ac:dyDescent="0.25">
      <c r="A41" s="2">
        <v>25477</v>
      </c>
      <c r="B41" s="3">
        <v>10010000000</v>
      </c>
      <c r="C41" s="3">
        <v>3394000000</v>
      </c>
      <c r="D41" s="3">
        <v>2875000000</v>
      </c>
      <c r="E41" s="3"/>
      <c r="F41" s="3">
        <v>9456000000</v>
      </c>
      <c r="G41" s="3">
        <v>3481000000</v>
      </c>
      <c r="H41" s="3">
        <v>1392000000</v>
      </c>
      <c r="I41" s="3">
        <v>1593000000</v>
      </c>
      <c r="J41" s="3">
        <v>357000000</v>
      </c>
      <c r="K41" s="3">
        <v>2199000000</v>
      </c>
      <c r="L41" s="3">
        <v>1311000000</v>
      </c>
      <c r="M41" s="3">
        <v>888000000</v>
      </c>
      <c r="N41" s="3">
        <v>1192000000</v>
      </c>
      <c r="O41" s="3">
        <v>139000000</v>
      </c>
      <c r="P41" s="3"/>
      <c r="Q41" s="3"/>
      <c r="R41" s="3">
        <v>717000000</v>
      </c>
      <c r="S41" s="3">
        <v>151000000</v>
      </c>
      <c r="T41" s="3">
        <v>376000000</v>
      </c>
      <c r="U41" s="3">
        <v>-1337000000</v>
      </c>
      <c r="V41" s="3"/>
      <c r="W41" s="3"/>
      <c r="X41" s="3">
        <v>2272000000</v>
      </c>
      <c r="Y41" s="3">
        <f t="shared" si="0"/>
        <v>888000000</v>
      </c>
      <c r="Z41" s="3"/>
      <c r="AA41" s="3"/>
      <c r="AB41" s="3"/>
      <c r="AC41" s="3"/>
      <c r="AD41" s="3"/>
      <c r="AE41" s="3"/>
      <c r="AF41" s="3"/>
    </row>
    <row r="42" spans="1:32" x14ac:dyDescent="0.25">
      <c r="A42" s="2">
        <v>25569</v>
      </c>
      <c r="B42" s="3">
        <v>10258000000</v>
      </c>
      <c r="C42" s="3">
        <v>3235000000</v>
      </c>
      <c r="D42" s="3">
        <v>2968000000</v>
      </c>
      <c r="E42" s="3"/>
      <c r="F42" s="3">
        <v>9587000000</v>
      </c>
      <c r="G42" s="3">
        <v>3449000000</v>
      </c>
      <c r="H42" s="3">
        <v>1422000000</v>
      </c>
      <c r="I42" s="3">
        <v>1383000000</v>
      </c>
      <c r="J42" s="3">
        <v>620000000</v>
      </c>
      <c r="K42" s="3">
        <v>3478000000</v>
      </c>
      <c r="L42" s="3">
        <v>3027000000</v>
      </c>
      <c r="M42" s="3">
        <v>451000000</v>
      </c>
      <c r="N42" s="3">
        <v>1958000000</v>
      </c>
      <c r="O42" s="3">
        <v>306000000</v>
      </c>
      <c r="P42" s="3"/>
      <c r="Q42" s="3"/>
      <c r="R42" s="3">
        <v>828000000</v>
      </c>
      <c r="S42" s="3">
        <v>386000000</v>
      </c>
      <c r="T42" s="3">
        <v>592000000</v>
      </c>
      <c r="U42" s="3">
        <v>2078000000</v>
      </c>
      <c r="V42" s="3"/>
      <c r="W42" s="3"/>
      <c r="X42" s="3">
        <v>357000000</v>
      </c>
      <c r="Y42" s="3">
        <f t="shared" si="0"/>
        <v>451000000</v>
      </c>
      <c r="Z42" s="3"/>
      <c r="AA42" s="3"/>
      <c r="AB42" s="3"/>
      <c r="AC42" s="3"/>
      <c r="AD42" s="3"/>
      <c r="AE42" s="3"/>
      <c r="AF42" s="3"/>
    </row>
    <row r="43" spans="1:32" x14ac:dyDescent="0.25">
      <c r="A43" s="2">
        <v>25659</v>
      </c>
      <c r="B43" s="3">
        <v>10744000000</v>
      </c>
      <c r="C43" s="3">
        <v>3645000000</v>
      </c>
      <c r="D43" s="3">
        <v>3030000000</v>
      </c>
      <c r="E43" s="3"/>
      <c r="F43" s="3">
        <v>9766000000</v>
      </c>
      <c r="G43" s="3">
        <v>3690000000</v>
      </c>
      <c r="H43" s="3">
        <v>1405000000</v>
      </c>
      <c r="I43" s="3">
        <v>1586000000</v>
      </c>
      <c r="J43" s="3">
        <v>972000000</v>
      </c>
      <c r="K43" s="3">
        <v>1725000000</v>
      </c>
      <c r="L43" s="3">
        <v>848000000</v>
      </c>
      <c r="M43" s="3">
        <v>877000000</v>
      </c>
      <c r="N43" s="3">
        <v>2144000000</v>
      </c>
      <c r="O43" s="3">
        <v>-80000000</v>
      </c>
      <c r="P43" s="3"/>
      <c r="Q43" s="3"/>
      <c r="R43" s="3">
        <v>686000000</v>
      </c>
      <c r="S43" s="3">
        <v>-1025000000</v>
      </c>
      <c r="T43" s="3">
        <v>212000000</v>
      </c>
      <c r="U43" s="3">
        <v>2077000000</v>
      </c>
      <c r="V43" s="3"/>
      <c r="W43" s="3"/>
      <c r="X43" s="3">
        <v>-1441000000</v>
      </c>
      <c r="Y43" s="3">
        <f t="shared" si="0"/>
        <v>877000000</v>
      </c>
      <c r="Z43" s="3"/>
      <c r="AA43" s="3"/>
      <c r="AB43" s="3"/>
      <c r="AC43" s="3"/>
      <c r="AD43" s="3"/>
      <c r="AE43" s="3"/>
      <c r="AF43" s="3"/>
    </row>
    <row r="44" spans="1:32" x14ac:dyDescent="0.25">
      <c r="A44" s="2">
        <v>25750</v>
      </c>
      <c r="B44" s="3">
        <v>10665000000</v>
      </c>
      <c r="C44" s="3">
        <v>3625000000</v>
      </c>
      <c r="D44" s="3">
        <v>2977000000</v>
      </c>
      <c r="E44" s="3"/>
      <c r="F44" s="3">
        <v>10049000000</v>
      </c>
      <c r="G44" s="3">
        <v>3715000000</v>
      </c>
      <c r="H44" s="3">
        <v>1377000000</v>
      </c>
      <c r="I44" s="3">
        <v>1611000000</v>
      </c>
      <c r="J44" s="3">
        <v>515000000</v>
      </c>
      <c r="K44" s="3">
        <v>2146000000</v>
      </c>
      <c r="L44" s="3">
        <v>1940000000</v>
      </c>
      <c r="M44" s="3">
        <v>206000000</v>
      </c>
      <c r="N44" s="3">
        <v>1718000000</v>
      </c>
      <c r="O44" s="3">
        <v>517000000</v>
      </c>
      <c r="P44" s="3"/>
      <c r="Q44" s="3"/>
      <c r="R44" s="3">
        <v>713000000</v>
      </c>
      <c r="S44" s="3">
        <v>-802000000</v>
      </c>
      <c r="T44" s="3">
        <v>357000000</v>
      </c>
      <c r="U44" s="3">
        <v>3456000000</v>
      </c>
      <c r="V44" s="3"/>
      <c r="W44" s="3"/>
      <c r="X44" s="3">
        <v>-1873000000</v>
      </c>
      <c r="Y44" s="3">
        <f t="shared" si="0"/>
        <v>206000000</v>
      </c>
      <c r="Z44" s="3"/>
      <c r="AA44" s="3"/>
      <c r="AB44" s="3"/>
      <c r="AC44" s="3"/>
      <c r="AD44" s="3"/>
      <c r="AE44" s="3"/>
      <c r="AF44" s="3"/>
    </row>
    <row r="45" spans="1:32" x14ac:dyDescent="0.25">
      <c r="A45" s="2">
        <v>25842</v>
      </c>
      <c r="B45" s="3">
        <v>10802000000</v>
      </c>
      <c r="C45" s="3">
        <v>3666000000</v>
      </c>
      <c r="D45" s="3">
        <v>2773000000</v>
      </c>
      <c r="E45" s="3"/>
      <c r="F45" s="3">
        <v>10464000000</v>
      </c>
      <c r="G45" s="3">
        <v>3668000000</v>
      </c>
      <c r="H45" s="3">
        <v>1311000000</v>
      </c>
      <c r="I45" s="3">
        <v>1576000000</v>
      </c>
      <c r="J45" s="3">
        <v>222000000</v>
      </c>
      <c r="K45" s="3">
        <v>1989000000</v>
      </c>
      <c r="L45" s="3">
        <v>1413000000</v>
      </c>
      <c r="M45" s="3">
        <v>576000000</v>
      </c>
      <c r="N45" s="3">
        <v>1771000000</v>
      </c>
      <c r="O45" s="3">
        <v>333000000</v>
      </c>
      <c r="P45" s="3"/>
      <c r="Q45" s="3"/>
      <c r="R45" s="3">
        <v>925000000</v>
      </c>
      <c r="S45" s="3">
        <v>-1040000000</v>
      </c>
      <c r="T45" s="3">
        <v>303000000</v>
      </c>
      <c r="U45" s="3">
        <v>4099000000</v>
      </c>
      <c r="V45" s="3"/>
      <c r="W45" s="3"/>
      <c r="X45" s="3">
        <v>-2989000000</v>
      </c>
      <c r="Y45" s="3">
        <f t="shared" si="0"/>
        <v>576000000</v>
      </c>
      <c r="Z45" s="3"/>
      <c r="AA45" s="3"/>
      <c r="AB45" s="3"/>
      <c r="AC45" s="3"/>
      <c r="AD45" s="3"/>
      <c r="AE45" s="3"/>
      <c r="AF45" s="3"/>
    </row>
    <row r="46" spans="1:32" x14ac:dyDescent="0.25">
      <c r="A46" s="2">
        <v>25934</v>
      </c>
      <c r="B46" s="3">
        <v>10920000000</v>
      </c>
      <c r="C46" s="3">
        <v>4048000000</v>
      </c>
      <c r="D46" s="3">
        <v>3012000000</v>
      </c>
      <c r="E46" s="3"/>
      <c r="F46" s="3">
        <v>10600000000</v>
      </c>
      <c r="G46" s="3">
        <v>3724000000</v>
      </c>
      <c r="H46" s="3">
        <v>1227000000</v>
      </c>
      <c r="I46" s="3">
        <v>1746000000</v>
      </c>
      <c r="J46" s="3">
        <v>683000000</v>
      </c>
      <c r="K46" s="3">
        <v>3464000000</v>
      </c>
      <c r="L46" s="3">
        <v>3809000000</v>
      </c>
      <c r="M46" s="3">
        <v>-345000000</v>
      </c>
      <c r="N46" s="3">
        <v>2033000000</v>
      </c>
      <c r="O46" s="3">
        <v>408000000</v>
      </c>
      <c r="P46" s="3"/>
      <c r="Q46" s="3"/>
      <c r="R46" s="3">
        <v>1174000000</v>
      </c>
      <c r="S46" s="3">
        <v>-151000000</v>
      </c>
      <c r="T46" s="3">
        <v>196000000</v>
      </c>
      <c r="U46" s="3">
        <v>5534000000</v>
      </c>
      <c r="V46" s="3"/>
      <c r="W46" s="3"/>
      <c r="X46" s="3">
        <v>-1921000000</v>
      </c>
      <c r="Y46" s="3">
        <f t="shared" si="0"/>
        <v>-345000000</v>
      </c>
      <c r="Z46" s="3"/>
      <c r="AA46" s="3"/>
      <c r="AB46" s="3"/>
      <c r="AC46" s="3"/>
      <c r="AD46" s="3"/>
      <c r="AE46" s="3"/>
      <c r="AF46" s="3"/>
    </row>
    <row r="47" spans="1:32" x14ac:dyDescent="0.25">
      <c r="A47" s="2">
        <v>26024</v>
      </c>
      <c r="B47" s="3">
        <v>10878000000</v>
      </c>
      <c r="C47" s="3">
        <v>4087000000</v>
      </c>
      <c r="D47" s="3">
        <v>3198000000</v>
      </c>
      <c r="E47" s="3"/>
      <c r="F47" s="3">
        <v>11614000000</v>
      </c>
      <c r="G47" s="3">
        <v>3867000000</v>
      </c>
      <c r="H47" s="3">
        <v>1283000000</v>
      </c>
      <c r="I47" s="3">
        <v>1808000000</v>
      </c>
      <c r="J47" s="3">
        <v>-409000000</v>
      </c>
      <c r="K47" s="3">
        <v>2534000000</v>
      </c>
      <c r="L47" s="3">
        <v>5154000000</v>
      </c>
      <c r="M47" s="3">
        <v>-2620000000</v>
      </c>
      <c r="N47" s="3">
        <v>1949000000</v>
      </c>
      <c r="O47" s="3">
        <v>368000000</v>
      </c>
      <c r="P47" s="3"/>
      <c r="Q47" s="3"/>
      <c r="R47" s="3">
        <v>1056000000</v>
      </c>
      <c r="S47" s="3">
        <v>-839000000</v>
      </c>
      <c r="T47" s="3">
        <v>140000000</v>
      </c>
      <c r="U47" s="3">
        <v>7363000000</v>
      </c>
      <c r="V47" s="3"/>
      <c r="W47" s="3"/>
      <c r="X47" s="3">
        <v>-2349000000</v>
      </c>
      <c r="Y47" s="3">
        <f t="shared" si="0"/>
        <v>-2620000000</v>
      </c>
      <c r="Z47" s="3"/>
      <c r="AA47" s="3"/>
      <c r="AB47" s="3"/>
      <c r="AC47" s="3"/>
      <c r="AD47" s="3"/>
      <c r="AE47" s="3"/>
      <c r="AF47" s="3"/>
    </row>
    <row r="48" spans="1:32" x14ac:dyDescent="0.25">
      <c r="A48" s="2">
        <v>26115</v>
      </c>
      <c r="B48" s="3">
        <v>11548000000</v>
      </c>
      <c r="C48" s="3">
        <v>3972000000</v>
      </c>
      <c r="D48" s="3">
        <v>3156000000</v>
      </c>
      <c r="E48" s="3"/>
      <c r="F48" s="3">
        <v>12171000000</v>
      </c>
      <c r="G48" s="3">
        <v>3861000000</v>
      </c>
      <c r="H48" s="3">
        <v>1428000000</v>
      </c>
      <c r="I48" s="3">
        <v>1752000000</v>
      </c>
      <c r="J48" s="3">
        <v>-536000000</v>
      </c>
      <c r="K48" s="3">
        <v>3390000000</v>
      </c>
      <c r="L48" s="3">
        <v>8726000000</v>
      </c>
      <c r="M48" s="3">
        <v>-5336000000</v>
      </c>
      <c r="N48" s="3">
        <v>2308000000</v>
      </c>
      <c r="O48" s="3">
        <v>346000000</v>
      </c>
      <c r="P48" s="3"/>
      <c r="Q48" s="3"/>
      <c r="R48" s="3">
        <v>2113000000</v>
      </c>
      <c r="S48" s="3">
        <v>-1377000000</v>
      </c>
      <c r="T48" s="3">
        <v>-293000000</v>
      </c>
      <c r="U48" s="3">
        <v>10555000000</v>
      </c>
      <c r="V48" s="3"/>
      <c r="W48" s="3"/>
      <c r="X48" s="3">
        <v>-1536000000</v>
      </c>
      <c r="Y48" s="3">
        <f t="shared" si="0"/>
        <v>-5336000000</v>
      </c>
      <c r="Z48" s="3"/>
      <c r="AA48" s="3"/>
      <c r="AB48" s="3"/>
      <c r="AC48" s="3"/>
      <c r="AD48" s="3"/>
      <c r="AE48" s="3"/>
      <c r="AF48" s="3"/>
    </row>
    <row r="49" spans="1:32" x14ac:dyDescent="0.25">
      <c r="A49" s="2">
        <v>26207</v>
      </c>
      <c r="B49" s="3">
        <v>9973000000</v>
      </c>
      <c r="C49" s="3">
        <v>4251000000</v>
      </c>
      <c r="D49" s="3">
        <v>3340000000</v>
      </c>
      <c r="E49" s="3"/>
      <c r="F49" s="3">
        <v>11194000000</v>
      </c>
      <c r="G49" s="3">
        <v>3948000000</v>
      </c>
      <c r="H49" s="3">
        <v>1497000000</v>
      </c>
      <c r="I49" s="3">
        <v>2098000000</v>
      </c>
      <c r="J49" s="3">
        <v>-1173000000</v>
      </c>
      <c r="K49" s="3">
        <v>3084000000</v>
      </c>
      <c r="L49" s="3">
        <v>5997000000</v>
      </c>
      <c r="M49" s="3">
        <v>-2913000000</v>
      </c>
      <c r="N49" s="3">
        <v>1327000000</v>
      </c>
      <c r="O49" s="3">
        <v>-9000000</v>
      </c>
      <c r="P49" s="3"/>
      <c r="Q49" s="3"/>
      <c r="R49" s="3">
        <v>1748000000</v>
      </c>
      <c r="S49" s="3">
        <v>18000000</v>
      </c>
      <c r="T49" s="3">
        <v>324000000</v>
      </c>
      <c r="U49" s="3">
        <v>5383000000</v>
      </c>
      <c r="V49" s="3"/>
      <c r="W49" s="3"/>
      <c r="X49" s="3">
        <v>290000000</v>
      </c>
      <c r="Y49" s="3">
        <f t="shared" si="0"/>
        <v>-2913000000</v>
      </c>
      <c r="Z49" s="3"/>
      <c r="AA49" s="3"/>
      <c r="AB49" s="3"/>
      <c r="AC49" s="3"/>
      <c r="AD49" s="3"/>
      <c r="AE49" s="3"/>
      <c r="AF49" s="3"/>
    </row>
    <row r="50" spans="1:32" x14ac:dyDescent="0.25">
      <c r="A50" s="2">
        <v>26299</v>
      </c>
      <c r="B50" s="3">
        <v>11833000000</v>
      </c>
      <c r="C50" s="3">
        <v>4473000000</v>
      </c>
      <c r="D50" s="3">
        <v>3451000000</v>
      </c>
      <c r="E50" s="3"/>
      <c r="F50" s="3">
        <v>13501000000</v>
      </c>
      <c r="G50" s="3">
        <v>4173000000</v>
      </c>
      <c r="H50" s="3">
        <v>1479000000</v>
      </c>
      <c r="I50" s="3">
        <v>2297000000</v>
      </c>
      <c r="J50" s="3">
        <v>-1693000000</v>
      </c>
      <c r="K50" s="3">
        <v>4295000000</v>
      </c>
      <c r="L50" s="3">
        <v>5077000000</v>
      </c>
      <c r="M50" s="3">
        <v>-782000000</v>
      </c>
      <c r="N50" s="3">
        <v>2187000000</v>
      </c>
      <c r="O50" s="3">
        <v>476000000</v>
      </c>
      <c r="P50" s="3"/>
      <c r="Q50" s="3"/>
      <c r="R50" s="3">
        <v>1542000000</v>
      </c>
      <c r="S50" s="3">
        <v>90000000</v>
      </c>
      <c r="T50" s="3">
        <v>-136000000</v>
      </c>
      <c r="U50" s="3">
        <v>4098000000</v>
      </c>
      <c r="V50" s="3"/>
      <c r="W50" s="3"/>
      <c r="X50" s="3">
        <v>1115000000</v>
      </c>
      <c r="Y50" s="3">
        <f t="shared" si="0"/>
        <v>-782000000</v>
      </c>
      <c r="Z50" s="3"/>
      <c r="AA50" s="3"/>
      <c r="AB50" s="3"/>
      <c r="AC50" s="3"/>
      <c r="AD50" s="3"/>
      <c r="AE50" s="3"/>
      <c r="AF50" s="3"/>
    </row>
    <row r="51" spans="1:32" x14ac:dyDescent="0.25">
      <c r="A51" s="2">
        <v>26390</v>
      </c>
      <c r="B51" s="3">
        <v>11618000000</v>
      </c>
      <c r="C51" s="3">
        <v>4233000000</v>
      </c>
      <c r="D51" s="3">
        <v>3576000000</v>
      </c>
      <c r="E51" s="3"/>
      <c r="F51" s="3">
        <v>13254000000</v>
      </c>
      <c r="G51" s="3">
        <v>4228000000</v>
      </c>
      <c r="H51" s="3">
        <v>1623000000</v>
      </c>
      <c r="I51" s="3">
        <v>2011000000</v>
      </c>
      <c r="J51" s="3">
        <v>-1689000000</v>
      </c>
      <c r="K51" s="3">
        <v>2125000000</v>
      </c>
      <c r="L51" s="3">
        <v>4277000000</v>
      </c>
      <c r="M51" s="3">
        <v>-2152000000</v>
      </c>
      <c r="N51" s="3">
        <v>1481000000</v>
      </c>
      <c r="O51" s="3">
        <v>318000000</v>
      </c>
      <c r="P51" s="3"/>
      <c r="Q51" s="3"/>
      <c r="R51" s="3">
        <v>266000000</v>
      </c>
      <c r="S51" s="3">
        <v>60000000</v>
      </c>
      <c r="T51" s="3">
        <v>373000000</v>
      </c>
      <c r="U51" s="3">
        <v>1074000000</v>
      </c>
      <c r="V51" s="3"/>
      <c r="W51" s="3"/>
      <c r="X51" s="3">
        <v>2830000000</v>
      </c>
      <c r="Y51" s="3">
        <f t="shared" si="0"/>
        <v>-2152000000</v>
      </c>
      <c r="Z51" s="3"/>
      <c r="AA51" s="3"/>
      <c r="AB51" s="3"/>
      <c r="AC51" s="3"/>
      <c r="AD51" s="3"/>
      <c r="AE51" s="3"/>
      <c r="AF51" s="3"/>
    </row>
    <row r="52" spans="1:32" x14ac:dyDescent="0.25">
      <c r="A52" s="2">
        <v>26481</v>
      </c>
      <c r="B52" s="3">
        <v>12351000000</v>
      </c>
      <c r="C52" s="3">
        <v>4634000000</v>
      </c>
      <c r="D52" s="3">
        <v>3803000000</v>
      </c>
      <c r="E52" s="3"/>
      <c r="F52" s="3">
        <v>14022000000</v>
      </c>
      <c r="G52" s="3">
        <v>4095000000</v>
      </c>
      <c r="H52" s="3">
        <v>1650000000</v>
      </c>
      <c r="I52" s="3">
        <v>2306000000</v>
      </c>
      <c r="J52" s="3">
        <v>-1285000000</v>
      </c>
      <c r="K52" s="3">
        <v>3952000000</v>
      </c>
      <c r="L52" s="3">
        <v>6382000000</v>
      </c>
      <c r="M52" s="3">
        <v>-2430000000</v>
      </c>
      <c r="N52" s="3">
        <v>2435000000</v>
      </c>
      <c r="O52" s="3">
        <v>-203000000</v>
      </c>
      <c r="P52" s="3"/>
      <c r="Q52" s="3"/>
      <c r="R52" s="3">
        <v>1816000000</v>
      </c>
      <c r="S52" s="3">
        <v>-96000000</v>
      </c>
      <c r="T52" s="3">
        <v>310000000</v>
      </c>
      <c r="U52" s="3">
        <v>6092000000</v>
      </c>
      <c r="V52" s="3"/>
      <c r="W52" s="3"/>
      <c r="X52" s="3">
        <v>-20000000</v>
      </c>
      <c r="Y52" s="3">
        <f t="shared" si="0"/>
        <v>-2430000000</v>
      </c>
      <c r="Z52" s="3"/>
      <c r="AA52" s="3"/>
      <c r="AB52" s="3"/>
      <c r="AC52" s="3"/>
      <c r="AD52" s="3"/>
      <c r="AE52" s="3"/>
      <c r="AF52" s="3"/>
    </row>
    <row r="53" spans="1:32" x14ac:dyDescent="0.25">
      <c r="A53" s="2">
        <v>26573</v>
      </c>
      <c r="B53" s="3">
        <v>13579000000</v>
      </c>
      <c r="C53" s="3">
        <v>4503000000</v>
      </c>
      <c r="D53" s="3">
        <v>3933000000</v>
      </c>
      <c r="E53" s="3"/>
      <c r="F53" s="3">
        <v>15020000000</v>
      </c>
      <c r="G53" s="3">
        <v>4371000000</v>
      </c>
      <c r="H53" s="3">
        <v>1821000000</v>
      </c>
      <c r="I53" s="3">
        <v>1933000000</v>
      </c>
      <c r="J53" s="3">
        <v>-1130000000</v>
      </c>
      <c r="K53" s="3">
        <v>4125000000</v>
      </c>
      <c r="L53" s="3">
        <v>6437000000</v>
      </c>
      <c r="M53" s="3">
        <v>-2312000000</v>
      </c>
      <c r="N53" s="3">
        <v>1644000000</v>
      </c>
      <c r="O53" s="3">
        <v>28000000</v>
      </c>
      <c r="P53" s="3"/>
      <c r="Q53" s="3"/>
      <c r="R53" s="3">
        <v>2503000000</v>
      </c>
      <c r="S53" s="3">
        <v>-50000000</v>
      </c>
      <c r="T53" s="3">
        <v>403000000</v>
      </c>
      <c r="U53" s="3">
        <v>1859000000</v>
      </c>
      <c r="V53" s="3"/>
      <c r="W53" s="3"/>
      <c r="X53" s="3">
        <v>4175000000</v>
      </c>
      <c r="Y53" s="3">
        <f t="shared" si="0"/>
        <v>-2312000000</v>
      </c>
      <c r="Z53" s="3"/>
      <c r="AA53" s="3"/>
      <c r="AB53" s="3"/>
      <c r="AC53" s="3"/>
      <c r="AD53" s="3"/>
      <c r="AE53" s="3"/>
      <c r="AF53" s="3"/>
    </row>
    <row r="54" spans="1:32" x14ac:dyDescent="0.25">
      <c r="A54" s="2">
        <v>26665</v>
      </c>
      <c r="B54" s="3">
        <v>15474000000</v>
      </c>
      <c r="C54" s="3">
        <v>4579000000</v>
      </c>
      <c r="D54" s="3">
        <v>4628000000</v>
      </c>
      <c r="E54" s="3"/>
      <c r="F54" s="3">
        <v>16285000000</v>
      </c>
      <c r="G54" s="3">
        <v>4613000000</v>
      </c>
      <c r="H54" s="3">
        <v>2102000000</v>
      </c>
      <c r="I54" s="3">
        <v>1536000000</v>
      </c>
      <c r="J54" s="3">
        <v>145000000</v>
      </c>
      <c r="K54" s="3">
        <v>7886000000</v>
      </c>
      <c r="L54" s="3">
        <v>10743000000</v>
      </c>
      <c r="M54" s="3">
        <v>-2857000000</v>
      </c>
      <c r="N54" s="3">
        <v>3785000000</v>
      </c>
      <c r="O54" s="3">
        <v>-55000000</v>
      </c>
      <c r="P54" s="3"/>
      <c r="Q54" s="3"/>
      <c r="R54" s="3">
        <v>4369000000</v>
      </c>
      <c r="S54" s="3">
        <v>-213000000</v>
      </c>
      <c r="T54" s="3">
        <v>631000000</v>
      </c>
      <c r="U54" s="3">
        <v>10373000000</v>
      </c>
      <c r="V54" s="3"/>
      <c r="W54" s="3"/>
      <c r="X54" s="3">
        <v>-261000000</v>
      </c>
      <c r="Y54" s="3">
        <f t="shared" si="0"/>
        <v>-2857000000</v>
      </c>
      <c r="Z54" s="3"/>
      <c r="AA54" s="3"/>
      <c r="AB54" s="3"/>
      <c r="AC54" s="3"/>
      <c r="AD54" s="3"/>
      <c r="AE54" s="3"/>
      <c r="AF54" s="3"/>
    </row>
    <row r="55" spans="1:32" x14ac:dyDescent="0.25">
      <c r="A55" s="2">
        <v>26755</v>
      </c>
      <c r="B55" s="3">
        <v>17112000000</v>
      </c>
      <c r="C55" s="3">
        <v>4828000000</v>
      </c>
      <c r="D55" s="3">
        <v>5187000000</v>
      </c>
      <c r="E55" s="3"/>
      <c r="F55" s="3">
        <v>17168000000</v>
      </c>
      <c r="G55" s="3">
        <v>4741000000</v>
      </c>
      <c r="H55" s="3">
        <v>2392000000</v>
      </c>
      <c r="I55" s="3">
        <v>1953000000</v>
      </c>
      <c r="J55" s="3">
        <v>873000000</v>
      </c>
      <c r="K55" s="3">
        <v>4154000000</v>
      </c>
      <c r="L55" s="3">
        <v>3056000000</v>
      </c>
      <c r="M55" s="3">
        <v>1098000000</v>
      </c>
      <c r="N55" s="3">
        <v>2691000000</v>
      </c>
      <c r="O55" s="3">
        <v>86000000</v>
      </c>
      <c r="P55" s="3"/>
      <c r="Q55" s="3"/>
      <c r="R55" s="3">
        <v>1388000000</v>
      </c>
      <c r="S55" s="3">
        <v>-11000000</v>
      </c>
      <c r="T55" s="3">
        <v>835000000</v>
      </c>
      <c r="U55" s="3">
        <v>-2174000000</v>
      </c>
      <c r="V55" s="3"/>
      <c r="W55" s="3"/>
      <c r="X55" s="3">
        <v>4395000000</v>
      </c>
      <c r="Y55" s="3">
        <f t="shared" si="0"/>
        <v>1098000000</v>
      </c>
      <c r="Z55" s="3"/>
      <c r="AA55" s="3"/>
      <c r="AB55" s="3"/>
      <c r="AC55" s="3"/>
      <c r="AD55" s="3"/>
      <c r="AE55" s="3"/>
      <c r="AF55" s="3"/>
    </row>
    <row r="56" spans="1:32" x14ac:dyDescent="0.25">
      <c r="A56" s="2">
        <v>26846</v>
      </c>
      <c r="B56" s="3">
        <v>18271000000</v>
      </c>
      <c r="C56" s="3">
        <v>5145000000</v>
      </c>
      <c r="D56" s="3">
        <v>5913000000</v>
      </c>
      <c r="E56" s="3"/>
      <c r="F56" s="3">
        <v>17683000000</v>
      </c>
      <c r="G56" s="3">
        <v>4640000000</v>
      </c>
      <c r="H56" s="3">
        <v>2518000000</v>
      </c>
      <c r="I56" s="3">
        <v>1751000000</v>
      </c>
      <c r="J56" s="3">
        <v>2737000000</v>
      </c>
      <c r="K56" s="3">
        <v>3189000000</v>
      </c>
      <c r="L56" s="3">
        <v>2168000000</v>
      </c>
      <c r="M56" s="3">
        <v>1021000000</v>
      </c>
      <c r="N56" s="3">
        <v>2159000000</v>
      </c>
      <c r="O56" s="3">
        <v>196000000</v>
      </c>
      <c r="P56" s="3"/>
      <c r="Q56" s="3"/>
      <c r="R56" s="3">
        <v>811000000</v>
      </c>
      <c r="S56" s="3">
        <v>23000000</v>
      </c>
      <c r="T56" s="3">
        <v>539000000</v>
      </c>
      <c r="U56" s="3">
        <v>-594000000</v>
      </c>
      <c r="V56" s="3"/>
      <c r="W56" s="3"/>
      <c r="X56" s="3">
        <v>2223000000</v>
      </c>
      <c r="Y56" s="3">
        <f t="shared" si="0"/>
        <v>1021000000</v>
      </c>
      <c r="Z56" s="3"/>
      <c r="AA56" s="3"/>
      <c r="AB56" s="3"/>
      <c r="AC56" s="3"/>
      <c r="AD56" s="3"/>
      <c r="AE56" s="3"/>
      <c r="AF56" s="3"/>
    </row>
    <row r="57" spans="1:32" x14ac:dyDescent="0.25">
      <c r="A57" s="2">
        <v>26938</v>
      </c>
      <c r="B57" s="3">
        <v>20553000000</v>
      </c>
      <c r="C57" s="3">
        <v>5279000000</v>
      </c>
      <c r="D57" s="3">
        <v>6080000000</v>
      </c>
      <c r="E57" s="3"/>
      <c r="F57" s="3">
        <v>19363000000</v>
      </c>
      <c r="G57" s="3">
        <v>4849000000</v>
      </c>
      <c r="H57" s="3">
        <v>2643000000</v>
      </c>
      <c r="I57" s="3">
        <v>1674000000</v>
      </c>
      <c r="J57" s="3">
        <v>3383000000</v>
      </c>
      <c r="K57" s="3">
        <v>7646000000</v>
      </c>
      <c r="L57" s="3">
        <v>2423000000</v>
      </c>
      <c r="M57" s="3">
        <v>5223000000</v>
      </c>
      <c r="N57" s="3">
        <v>2718000000</v>
      </c>
      <c r="O57" s="3">
        <v>445000000</v>
      </c>
      <c r="P57" s="3"/>
      <c r="Q57" s="3"/>
      <c r="R57" s="3">
        <v>4440000000</v>
      </c>
      <c r="S57" s="3">
        <v>43000000</v>
      </c>
      <c r="T57" s="3">
        <v>795000000</v>
      </c>
      <c r="U57" s="3">
        <v>-2815000000</v>
      </c>
      <c r="V57" s="3"/>
      <c r="W57" s="3"/>
      <c r="X57" s="3">
        <v>4443000000</v>
      </c>
      <c r="Y57" s="3">
        <f t="shared" si="0"/>
        <v>5223000000</v>
      </c>
      <c r="Z57" s="3"/>
      <c r="AA57" s="3"/>
      <c r="AB57" s="3"/>
      <c r="AC57" s="3"/>
      <c r="AD57" s="3"/>
      <c r="AE57" s="3"/>
      <c r="AF57" s="3"/>
    </row>
    <row r="58" spans="1:32" x14ac:dyDescent="0.25">
      <c r="A58" s="2">
        <v>27030</v>
      </c>
      <c r="B58" s="3">
        <v>22614000000</v>
      </c>
      <c r="C58" s="3">
        <v>5189000000</v>
      </c>
      <c r="D58" s="3">
        <v>6895000000</v>
      </c>
      <c r="E58" s="3"/>
      <c r="F58" s="3">
        <v>21952000000</v>
      </c>
      <c r="G58" s="3">
        <v>4985000000</v>
      </c>
      <c r="H58" s="3">
        <v>2706000000</v>
      </c>
      <c r="I58" s="3">
        <v>3443000000</v>
      </c>
      <c r="J58" s="3">
        <v>1612000000</v>
      </c>
      <c r="K58" s="3">
        <v>5914000000</v>
      </c>
      <c r="L58" s="3">
        <v>6444000000</v>
      </c>
      <c r="M58" s="3">
        <v>-530000000</v>
      </c>
      <c r="N58" s="3">
        <v>-900000000</v>
      </c>
      <c r="O58" s="3">
        <v>600000000</v>
      </c>
      <c r="P58" s="3"/>
      <c r="Q58" s="3"/>
      <c r="R58" s="3">
        <v>5968000000</v>
      </c>
      <c r="S58" s="3">
        <v>246000000</v>
      </c>
      <c r="T58" s="3">
        <v>1784000000</v>
      </c>
      <c r="U58" s="3">
        <v>-278000000</v>
      </c>
      <c r="V58" s="3"/>
      <c r="W58" s="3"/>
      <c r="X58" s="3">
        <v>4938000000</v>
      </c>
      <c r="Y58" s="3">
        <f t="shared" si="0"/>
        <v>-530000000</v>
      </c>
      <c r="Z58" s="3"/>
      <c r="AA58" s="3"/>
      <c r="AB58" s="3"/>
      <c r="AC58" s="3"/>
      <c r="AD58" s="3"/>
      <c r="AE58" s="3"/>
      <c r="AF58" s="3"/>
    </row>
    <row r="59" spans="1:32" x14ac:dyDescent="0.25">
      <c r="A59" s="2">
        <v>27120</v>
      </c>
      <c r="B59" s="3">
        <v>24500000000</v>
      </c>
      <c r="C59" s="3">
        <v>5691000000</v>
      </c>
      <c r="D59" s="3">
        <v>7104000000</v>
      </c>
      <c r="E59" s="3"/>
      <c r="F59" s="3">
        <v>26346000000</v>
      </c>
      <c r="G59" s="3">
        <v>5359000000</v>
      </c>
      <c r="H59" s="3">
        <v>3005000000</v>
      </c>
      <c r="I59" s="3">
        <v>2475000000</v>
      </c>
      <c r="J59" s="3">
        <v>110000000</v>
      </c>
      <c r="K59" s="3">
        <v>10318000000</v>
      </c>
      <c r="L59" s="3">
        <v>9897000000</v>
      </c>
      <c r="M59" s="3">
        <v>421000000</v>
      </c>
      <c r="N59" s="3">
        <v>1790000000</v>
      </c>
      <c r="O59" s="3">
        <v>272000000</v>
      </c>
      <c r="P59" s="3"/>
      <c r="Q59" s="3"/>
      <c r="R59" s="3">
        <v>7898000000</v>
      </c>
      <c r="S59" s="3">
        <v>358000000</v>
      </c>
      <c r="T59" s="3">
        <v>539000000</v>
      </c>
      <c r="U59" s="3">
        <v>3269000000</v>
      </c>
      <c r="V59" s="3"/>
      <c r="W59" s="3"/>
      <c r="X59" s="3">
        <v>6089000000</v>
      </c>
      <c r="Y59" s="3">
        <f t="shared" si="0"/>
        <v>421000000</v>
      </c>
      <c r="Z59" s="3"/>
      <c r="AA59" s="3"/>
      <c r="AB59" s="3"/>
      <c r="AC59" s="3"/>
      <c r="AD59" s="3"/>
      <c r="AE59" s="3"/>
      <c r="AF59" s="3"/>
    </row>
    <row r="60" spans="1:32" x14ac:dyDescent="0.25">
      <c r="A60" s="2">
        <v>27211</v>
      </c>
      <c r="B60" s="3">
        <v>24629000000</v>
      </c>
      <c r="C60" s="3">
        <v>5633000000</v>
      </c>
      <c r="D60" s="3">
        <v>7123000000</v>
      </c>
      <c r="E60" s="3"/>
      <c r="F60" s="3">
        <v>27368000000</v>
      </c>
      <c r="G60" s="3">
        <v>5360000000</v>
      </c>
      <c r="H60" s="3">
        <v>3276000000</v>
      </c>
      <c r="I60" s="3">
        <v>1676000000</v>
      </c>
      <c r="J60" s="3">
        <v>-295000000</v>
      </c>
      <c r="K60" s="3">
        <v>7694000000</v>
      </c>
      <c r="L60" s="3">
        <v>9310000000</v>
      </c>
      <c r="M60" s="3">
        <v>-1616000000</v>
      </c>
      <c r="N60" s="3">
        <v>4385000000</v>
      </c>
      <c r="O60" s="3">
        <v>282000000</v>
      </c>
      <c r="P60" s="3"/>
      <c r="Q60" s="3"/>
      <c r="R60" s="3">
        <v>2025000000</v>
      </c>
      <c r="S60" s="3">
        <v>1002000000</v>
      </c>
      <c r="T60" s="3">
        <v>1610000000</v>
      </c>
      <c r="U60" s="3">
        <v>-88000000</v>
      </c>
      <c r="V60" s="3"/>
      <c r="W60" s="3"/>
      <c r="X60" s="3">
        <v>7788000000</v>
      </c>
      <c r="Y60" s="3">
        <f t="shared" si="0"/>
        <v>-1616000000</v>
      </c>
      <c r="Z60" s="3"/>
      <c r="AA60" s="3"/>
      <c r="AB60" s="3"/>
      <c r="AC60" s="3"/>
      <c r="AD60" s="3"/>
      <c r="AE60" s="3"/>
      <c r="AF60" s="3"/>
    </row>
    <row r="61" spans="1:32" x14ac:dyDescent="0.25">
      <c r="A61" s="2">
        <v>27303</v>
      </c>
      <c r="B61" s="3">
        <v>26563000000</v>
      </c>
      <c r="C61" s="3">
        <v>6078000000</v>
      </c>
      <c r="D61" s="3">
        <v>6464000000</v>
      </c>
      <c r="E61" s="3"/>
      <c r="F61" s="3">
        <v>28145000000</v>
      </c>
      <c r="G61" s="3">
        <v>5675000000</v>
      </c>
      <c r="H61" s="3">
        <v>3098000000</v>
      </c>
      <c r="I61" s="3">
        <v>1656000000</v>
      </c>
      <c r="J61" s="3">
        <v>531000000</v>
      </c>
      <c r="K61" s="3">
        <v>10818000000</v>
      </c>
      <c r="L61" s="3">
        <v>9577000000</v>
      </c>
      <c r="M61" s="3">
        <v>1241000000</v>
      </c>
      <c r="N61" s="3">
        <v>3776000000</v>
      </c>
      <c r="O61" s="3">
        <v>699000000</v>
      </c>
      <c r="P61" s="3"/>
      <c r="Q61" s="3"/>
      <c r="R61" s="3">
        <v>6482000000</v>
      </c>
      <c r="S61" s="3">
        <v>-139000000</v>
      </c>
      <c r="T61" s="3">
        <v>828000000</v>
      </c>
      <c r="U61" s="3">
        <v>2597000000</v>
      </c>
      <c r="V61" s="3"/>
      <c r="W61" s="3"/>
      <c r="X61" s="3">
        <v>6152000000</v>
      </c>
      <c r="Y61" s="3">
        <f t="shared" si="0"/>
        <v>1241000000</v>
      </c>
      <c r="Z61" s="3"/>
      <c r="AA61" s="3"/>
      <c r="AB61" s="3"/>
      <c r="AC61" s="3"/>
      <c r="AD61" s="3"/>
      <c r="AE61" s="3"/>
      <c r="AF61" s="3"/>
    </row>
    <row r="62" spans="1:32" x14ac:dyDescent="0.25">
      <c r="A62" s="2">
        <v>27395</v>
      </c>
      <c r="B62" s="3">
        <v>27480000000</v>
      </c>
      <c r="C62" s="3">
        <v>6454000000</v>
      </c>
      <c r="D62" s="3">
        <v>6113000000</v>
      </c>
      <c r="E62" s="3"/>
      <c r="F62" s="3">
        <v>24980000000</v>
      </c>
      <c r="G62" s="3">
        <v>5580000000</v>
      </c>
      <c r="H62" s="3">
        <v>3237000000</v>
      </c>
      <c r="I62" s="3">
        <v>2043000000</v>
      </c>
      <c r="J62" s="3">
        <v>4207000000</v>
      </c>
      <c r="K62" s="3">
        <v>10576000000</v>
      </c>
      <c r="L62" s="3">
        <v>2701000000</v>
      </c>
      <c r="M62" s="3">
        <v>7875000000</v>
      </c>
      <c r="N62" s="3">
        <v>4022000000</v>
      </c>
      <c r="O62" s="3">
        <v>1931000000</v>
      </c>
      <c r="P62" s="3"/>
      <c r="Q62" s="3"/>
      <c r="R62" s="3">
        <v>4296000000</v>
      </c>
      <c r="S62" s="3">
        <v>327000000</v>
      </c>
      <c r="T62" s="3">
        <v>278000000</v>
      </c>
      <c r="U62" s="3">
        <v>7263000000</v>
      </c>
      <c r="V62" s="3"/>
      <c r="W62" s="3"/>
      <c r="X62" s="3">
        <v>-4840000000</v>
      </c>
      <c r="Y62" s="3">
        <f t="shared" si="0"/>
        <v>7875000000</v>
      </c>
      <c r="Z62" s="3"/>
      <c r="AA62" s="3"/>
      <c r="AB62" s="3"/>
      <c r="AC62" s="3"/>
      <c r="AD62" s="3"/>
      <c r="AE62" s="3"/>
      <c r="AF62" s="3"/>
    </row>
    <row r="63" spans="1:32" x14ac:dyDescent="0.25">
      <c r="A63" s="2">
        <v>27485</v>
      </c>
      <c r="B63" s="3">
        <v>25866000000</v>
      </c>
      <c r="C63" s="3">
        <v>6807000000</v>
      </c>
      <c r="D63" s="3">
        <v>6002000000</v>
      </c>
      <c r="E63" s="3"/>
      <c r="F63" s="3">
        <v>22832000000</v>
      </c>
      <c r="G63" s="3">
        <v>5309000000</v>
      </c>
      <c r="H63" s="3">
        <v>3143000000</v>
      </c>
      <c r="I63" s="3">
        <v>2377000000</v>
      </c>
      <c r="J63" s="3">
        <v>5014000000</v>
      </c>
      <c r="K63" s="3">
        <v>9591000000</v>
      </c>
      <c r="L63" s="3">
        <v>4307000000</v>
      </c>
      <c r="M63" s="3">
        <v>5284000000</v>
      </c>
      <c r="N63" s="3">
        <v>3990000000</v>
      </c>
      <c r="O63" s="3">
        <v>985000000</v>
      </c>
      <c r="P63" s="3"/>
      <c r="Q63" s="3"/>
      <c r="R63" s="3">
        <v>4588000000</v>
      </c>
      <c r="S63" s="3">
        <v>28000000</v>
      </c>
      <c r="T63" s="3">
        <v>870000000</v>
      </c>
      <c r="U63" s="3">
        <v>1288000000</v>
      </c>
      <c r="V63" s="3"/>
      <c r="W63" s="3"/>
      <c r="X63" s="3">
        <v>2149000000</v>
      </c>
      <c r="Y63" s="3">
        <f t="shared" si="0"/>
        <v>5284000000</v>
      </c>
      <c r="Z63" s="3"/>
      <c r="AA63" s="3"/>
      <c r="AB63" s="3"/>
      <c r="AC63" s="3"/>
      <c r="AD63" s="3"/>
      <c r="AE63" s="3"/>
      <c r="AF63" s="3"/>
    </row>
    <row r="64" spans="1:32" x14ac:dyDescent="0.25">
      <c r="A64" s="2">
        <v>27576</v>
      </c>
      <c r="B64" s="3">
        <v>26109000000</v>
      </c>
      <c r="C64" s="3">
        <v>5886000000</v>
      </c>
      <c r="D64" s="3">
        <v>6352000000</v>
      </c>
      <c r="E64" s="3"/>
      <c r="F64" s="3">
        <v>24487000000</v>
      </c>
      <c r="G64" s="3">
        <v>5379000000</v>
      </c>
      <c r="H64" s="3">
        <v>3212000000</v>
      </c>
      <c r="I64" s="3">
        <v>1189000000</v>
      </c>
      <c r="J64" s="3">
        <v>4080000000</v>
      </c>
      <c r="K64" s="3">
        <v>5099000000</v>
      </c>
      <c r="L64" s="3">
        <v>2934000000</v>
      </c>
      <c r="M64" s="3">
        <v>2165000000</v>
      </c>
      <c r="N64" s="3">
        <v>1495000000</v>
      </c>
      <c r="O64" s="3">
        <v>938000000</v>
      </c>
      <c r="P64" s="3"/>
      <c r="Q64" s="3"/>
      <c r="R64" s="3">
        <v>2333000000</v>
      </c>
      <c r="S64" s="3">
        <v>333000000</v>
      </c>
      <c r="T64" s="3">
        <v>86000000</v>
      </c>
      <c r="U64" s="3">
        <v>564000000</v>
      </c>
      <c r="V64" s="3"/>
      <c r="W64" s="3"/>
      <c r="X64" s="3">
        <v>2284000000</v>
      </c>
      <c r="Y64" s="3">
        <f t="shared" si="0"/>
        <v>2165000000</v>
      </c>
      <c r="Z64" s="3"/>
      <c r="AA64" s="3"/>
      <c r="AB64" s="3"/>
      <c r="AC64" s="3"/>
      <c r="AD64" s="3"/>
      <c r="AE64" s="3"/>
      <c r="AF64" s="3"/>
    </row>
    <row r="65" spans="1:32" x14ac:dyDescent="0.25">
      <c r="A65" s="2">
        <v>27668</v>
      </c>
      <c r="B65" s="3">
        <v>27633000000</v>
      </c>
      <c r="C65" s="3">
        <v>6351000000</v>
      </c>
      <c r="D65" s="3">
        <v>6884000000</v>
      </c>
      <c r="E65" s="3"/>
      <c r="F65" s="3">
        <v>25886000000</v>
      </c>
      <c r="G65" s="3">
        <v>5729000000</v>
      </c>
      <c r="H65" s="3">
        <v>2973000000</v>
      </c>
      <c r="I65" s="3">
        <v>1467000000</v>
      </c>
      <c r="J65" s="3">
        <v>4813000000</v>
      </c>
      <c r="K65" s="3">
        <v>14436000000</v>
      </c>
      <c r="L65" s="3">
        <v>6929000000</v>
      </c>
      <c r="M65" s="3">
        <v>7507000000</v>
      </c>
      <c r="N65" s="3">
        <v>4736000000</v>
      </c>
      <c r="O65" s="3">
        <v>2393000000</v>
      </c>
      <c r="P65" s="3"/>
      <c r="Q65" s="3"/>
      <c r="R65" s="3">
        <v>7146000000</v>
      </c>
      <c r="S65" s="3">
        <v>161000000</v>
      </c>
      <c r="T65" s="3">
        <v>1369000000</v>
      </c>
      <c r="U65" s="3">
        <v>3646000000</v>
      </c>
      <c r="V65" s="3"/>
      <c r="W65" s="3"/>
      <c r="X65" s="3">
        <v>1914000000</v>
      </c>
      <c r="Y65" s="3">
        <f t="shared" si="0"/>
        <v>7507000000</v>
      </c>
      <c r="Z65" s="3"/>
      <c r="AA65" s="3"/>
      <c r="AB65" s="3"/>
      <c r="AC65" s="3"/>
      <c r="AD65" s="3"/>
      <c r="AE65" s="3"/>
      <c r="AF65" s="3"/>
    </row>
    <row r="66" spans="1:32" x14ac:dyDescent="0.25">
      <c r="A66" s="2">
        <v>27760</v>
      </c>
      <c r="B66" s="3">
        <v>27575000000</v>
      </c>
      <c r="C66" s="3">
        <v>6556000000</v>
      </c>
      <c r="D66" s="3">
        <v>7052000000</v>
      </c>
      <c r="E66" s="3"/>
      <c r="F66" s="3">
        <v>28176000000</v>
      </c>
      <c r="G66" s="3">
        <v>5883000000</v>
      </c>
      <c r="H66" s="3">
        <v>3405000000</v>
      </c>
      <c r="I66" s="3">
        <v>1153000000</v>
      </c>
      <c r="J66" s="3">
        <v>2566000000</v>
      </c>
      <c r="K66" s="3">
        <v>12364000000</v>
      </c>
      <c r="L66" s="3">
        <v>7709000000</v>
      </c>
      <c r="M66" s="3">
        <v>4655000000</v>
      </c>
      <c r="N66" s="3">
        <v>3923000000</v>
      </c>
      <c r="O66" s="3">
        <v>2467000000</v>
      </c>
      <c r="P66" s="3"/>
      <c r="Q66" s="3"/>
      <c r="R66" s="3">
        <v>5197000000</v>
      </c>
      <c r="S66" s="3">
        <v>777000000</v>
      </c>
      <c r="T66" s="3">
        <v>1471000000</v>
      </c>
      <c r="U66" s="3">
        <v>4208000000</v>
      </c>
      <c r="V66" s="3"/>
      <c r="W66" s="3"/>
      <c r="X66" s="3">
        <v>2030000000</v>
      </c>
      <c r="Y66" s="3">
        <f t="shared" si="0"/>
        <v>4655000000</v>
      </c>
      <c r="Z66" s="3"/>
      <c r="AA66" s="3"/>
      <c r="AB66" s="3"/>
      <c r="AC66" s="3"/>
      <c r="AD66" s="3"/>
      <c r="AE66" s="3"/>
      <c r="AF66" s="3"/>
    </row>
    <row r="67" spans="1:32" x14ac:dyDescent="0.25">
      <c r="A67" s="2">
        <v>27851</v>
      </c>
      <c r="B67" s="3">
        <v>28256000000</v>
      </c>
      <c r="C67" s="3">
        <v>6660000000</v>
      </c>
      <c r="D67" s="3">
        <v>7393000000</v>
      </c>
      <c r="E67" s="3"/>
      <c r="F67" s="3">
        <v>30182000000</v>
      </c>
      <c r="G67" s="3">
        <v>5980000000</v>
      </c>
      <c r="H67" s="3">
        <v>3332000000</v>
      </c>
      <c r="I67" s="3">
        <v>1167000000</v>
      </c>
      <c r="J67" s="3">
        <v>1648000000</v>
      </c>
      <c r="K67" s="3">
        <v>11701000000</v>
      </c>
      <c r="L67" s="3">
        <v>8425000000</v>
      </c>
      <c r="M67" s="3">
        <v>3276000000</v>
      </c>
      <c r="N67" s="3">
        <v>2017000000</v>
      </c>
      <c r="O67" s="3">
        <v>1405000000</v>
      </c>
      <c r="P67" s="3"/>
      <c r="Q67" s="3"/>
      <c r="R67" s="3">
        <v>6699000000</v>
      </c>
      <c r="S67" s="3">
        <v>1580000000</v>
      </c>
      <c r="T67" s="3">
        <v>1086000000</v>
      </c>
      <c r="U67" s="3">
        <v>2713000000</v>
      </c>
      <c r="V67" s="3"/>
      <c r="W67" s="3"/>
      <c r="X67" s="3">
        <v>4626000000</v>
      </c>
      <c r="Y67" s="3">
        <f t="shared" ref="Y67:Y130" si="1">N67+O67+R67+S67-T67-U67-X67</f>
        <v>3276000000</v>
      </c>
      <c r="Z67" s="3"/>
      <c r="AA67" s="3"/>
      <c r="AB67" s="3"/>
      <c r="AC67" s="3"/>
      <c r="AD67" s="3"/>
      <c r="AE67" s="3"/>
      <c r="AF67" s="3"/>
    </row>
    <row r="68" spans="1:32" x14ac:dyDescent="0.25">
      <c r="A68" s="2">
        <v>27942</v>
      </c>
      <c r="B68" s="3">
        <v>29056000000</v>
      </c>
      <c r="C68" s="3">
        <v>7311000000</v>
      </c>
      <c r="D68" s="3">
        <v>7451000000</v>
      </c>
      <c r="E68" s="3"/>
      <c r="F68" s="3">
        <v>32213000000</v>
      </c>
      <c r="G68" s="3">
        <v>6231000000</v>
      </c>
      <c r="H68" s="3">
        <v>3293000000</v>
      </c>
      <c r="I68" s="3">
        <v>2165000000</v>
      </c>
      <c r="J68" s="3">
        <v>-84000000</v>
      </c>
      <c r="K68" s="3">
        <v>10618000000</v>
      </c>
      <c r="L68" s="3">
        <v>9062000000</v>
      </c>
      <c r="M68" s="3">
        <v>1556000000</v>
      </c>
      <c r="N68" s="3">
        <v>3327000000</v>
      </c>
      <c r="O68" s="3">
        <v>2751000000</v>
      </c>
      <c r="P68" s="3"/>
      <c r="Q68" s="3"/>
      <c r="R68" s="3">
        <v>4132000000</v>
      </c>
      <c r="S68" s="3">
        <v>408000000</v>
      </c>
      <c r="T68" s="3">
        <v>999000000</v>
      </c>
      <c r="U68" s="3">
        <v>4940000000</v>
      </c>
      <c r="V68" s="3"/>
      <c r="W68" s="3"/>
      <c r="X68" s="3">
        <v>3123000000</v>
      </c>
      <c r="Y68" s="3">
        <f t="shared" si="1"/>
        <v>1556000000</v>
      </c>
      <c r="Z68" s="3"/>
      <c r="AA68" s="3"/>
      <c r="AB68" s="3"/>
      <c r="AC68" s="3"/>
      <c r="AD68" s="3"/>
      <c r="AE68" s="3"/>
      <c r="AF68" s="3"/>
    </row>
    <row r="69" spans="1:32" x14ac:dyDescent="0.25">
      <c r="A69" s="2">
        <v>28034</v>
      </c>
      <c r="B69" s="3">
        <v>29858000000</v>
      </c>
      <c r="C69" s="3">
        <v>7444000000</v>
      </c>
      <c r="D69" s="3">
        <v>7478000000</v>
      </c>
      <c r="E69" s="3"/>
      <c r="F69" s="3">
        <v>33657000000</v>
      </c>
      <c r="G69" s="3">
        <v>6478000000</v>
      </c>
      <c r="H69" s="3">
        <v>3281000000</v>
      </c>
      <c r="I69" s="3">
        <v>1201000000</v>
      </c>
      <c r="J69" s="3">
        <v>163000000</v>
      </c>
      <c r="K69" s="3">
        <v>16588000000</v>
      </c>
      <c r="L69" s="3">
        <v>12644000000</v>
      </c>
      <c r="M69" s="3">
        <v>3944000000</v>
      </c>
      <c r="N69" s="3">
        <v>2682000000</v>
      </c>
      <c r="O69" s="3">
        <v>2262000000</v>
      </c>
      <c r="P69" s="3"/>
      <c r="Q69" s="3"/>
      <c r="R69" s="3">
        <v>11851000000</v>
      </c>
      <c r="S69" s="3">
        <v>-207000000</v>
      </c>
      <c r="T69" s="3">
        <v>790000000</v>
      </c>
      <c r="U69" s="3">
        <v>4304000000</v>
      </c>
      <c r="V69" s="3"/>
      <c r="W69" s="3"/>
      <c r="X69" s="3">
        <v>7550000000</v>
      </c>
      <c r="Y69" s="3">
        <f t="shared" si="1"/>
        <v>3944000000</v>
      </c>
      <c r="Z69" s="3"/>
      <c r="AA69" s="3"/>
      <c r="AB69" s="3"/>
      <c r="AC69" s="3"/>
      <c r="AD69" s="3"/>
      <c r="AE69" s="3"/>
      <c r="AF69" s="3"/>
    </row>
    <row r="70" spans="1:32" x14ac:dyDescent="0.25">
      <c r="A70" s="2">
        <v>28126</v>
      </c>
      <c r="B70" s="3">
        <v>29668000000</v>
      </c>
      <c r="C70" s="3">
        <v>7494000000</v>
      </c>
      <c r="D70" s="3">
        <v>7754000000</v>
      </c>
      <c r="E70" s="3"/>
      <c r="F70" s="3">
        <v>36585000000</v>
      </c>
      <c r="G70" s="3">
        <v>6676000000</v>
      </c>
      <c r="H70" s="3">
        <v>3099000000</v>
      </c>
      <c r="I70" s="3">
        <v>1243000000</v>
      </c>
      <c r="J70" s="3">
        <v>-2687000000</v>
      </c>
      <c r="K70" s="3">
        <v>1198000000</v>
      </c>
      <c r="L70" s="3">
        <v>2968000000</v>
      </c>
      <c r="M70" s="3">
        <v>-1770000000</v>
      </c>
      <c r="N70" s="3">
        <v>1880000000</v>
      </c>
      <c r="O70" s="3">
        <v>749000000</v>
      </c>
      <c r="P70" s="3"/>
      <c r="Q70" s="3"/>
      <c r="R70" s="3">
        <v>-1851000000</v>
      </c>
      <c r="S70" s="3">
        <v>420000000</v>
      </c>
      <c r="T70" s="3">
        <v>980000000</v>
      </c>
      <c r="U70" s="3">
        <v>7383000000</v>
      </c>
      <c r="V70" s="3"/>
      <c r="W70" s="3"/>
      <c r="X70" s="3">
        <v>-5395000000</v>
      </c>
      <c r="Y70" s="3">
        <f t="shared" si="1"/>
        <v>-1770000000</v>
      </c>
      <c r="Z70" s="3"/>
      <c r="AA70" s="3"/>
      <c r="AB70" s="3"/>
      <c r="AC70" s="3"/>
      <c r="AD70" s="3"/>
      <c r="AE70" s="3"/>
      <c r="AF70" s="3"/>
    </row>
    <row r="71" spans="1:32" x14ac:dyDescent="0.25">
      <c r="A71" s="2">
        <v>28216</v>
      </c>
      <c r="B71" s="3">
        <v>30852000000</v>
      </c>
      <c r="C71" s="3">
        <v>7901000000</v>
      </c>
      <c r="D71" s="3">
        <v>8043000000</v>
      </c>
      <c r="E71" s="3"/>
      <c r="F71" s="3">
        <v>38063000000</v>
      </c>
      <c r="G71" s="3">
        <v>6940000000</v>
      </c>
      <c r="H71" s="3">
        <v>3398000000</v>
      </c>
      <c r="I71" s="3">
        <v>1426000000</v>
      </c>
      <c r="J71" s="3">
        <v>-3031000000</v>
      </c>
      <c r="K71" s="3">
        <v>12182000000</v>
      </c>
      <c r="L71" s="3">
        <v>14673000000</v>
      </c>
      <c r="M71" s="3">
        <v>-2491000000</v>
      </c>
      <c r="N71" s="3">
        <v>3783000000</v>
      </c>
      <c r="O71" s="3">
        <v>1784000000</v>
      </c>
      <c r="P71" s="3"/>
      <c r="Q71" s="3"/>
      <c r="R71" s="3">
        <v>6591000000</v>
      </c>
      <c r="S71" s="3">
        <v>24000000</v>
      </c>
      <c r="T71" s="3">
        <v>965000000</v>
      </c>
      <c r="U71" s="3">
        <v>5935000000</v>
      </c>
      <c r="V71" s="3"/>
      <c r="W71" s="3"/>
      <c r="X71" s="3">
        <v>7773000000</v>
      </c>
      <c r="Y71" s="3">
        <f t="shared" si="1"/>
        <v>-2491000000</v>
      </c>
      <c r="Z71" s="3"/>
      <c r="AA71" s="3"/>
      <c r="AB71" s="3"/>
      <c r="AC71" s="3"/>
      <c r="AD71" s="3"/>
      <c r="AE71" s="3"/>
      <c r="AF71" s="3"/>
    </row>
    <row r="72" spans="1:32" x14ac:dyDescent="0.25">
      <c r="A72" s="2">
        <v>28307</v>
      </c>
      <c r="B72" s="3">
        <v>30752000000</v>
      </c>
      <c r="C72" s="3">
        <v>7991000000</v>
      </c>
      <c r="D72" s="3">
        <v>8382000000</v>
      </c>
      <c r="E72" s="3"/>
      <c r="F72" s="3">
        <v>38005000000</v>
      </c>
      <c r="G72" s="3">
        <v>6894000000</v>
      </c>
      <c r="H72" s="3">
        <v>3612000000</v>
      </c>
      <c r="I72" s="3">
        <v>1371000000</v>
      </c>
      <c r="J72" s="3">
        <v>-2757000000</v>
      </c>
      <c r="K72" s="3">
        <v>6297000000</v>
      </c>
      <c r="L72" s="3">
        <v>14585000000</v>
      </c>
      <c r="M72" s="3">
        <v>-8288000000</v>
      </c>
      <c r="N72" s="3">
        <v>2762000000</v>
      </c>
      <c r="O72" s="3">
        <v>2177000000</v>
      </c>
      <c r="P72" s="3"/>
      <c r="Q72" s="3"/>
      <c r="R72" s="3">
        <v>1470000000</v>
      </c>
      <c r="S72" s="3">
        <v>-112000000</v>
      </c>
      <c r="T72" s="3">
        <v>1023000000</v>
      </c>
      <c r="U72" s="3">
        <v>9641000000</v>
      </c>
      <c r="V72" s="3"/>
      <c r="W72" s="3"/>
      <c r="X72" s="3">
        <v>3921000000</v>
      </c>
      <c r="Y72" s="3">
        <f t="shared" si="1"/>
        <v>-8288000000</v>
      </c>
      <c r="Z72" s="3"/>
      <c r="AA72" s="3"/>
      <c r="AB72" s="3"/>
      <c r="AC72" s="3"/>
      <c r="AD72" s="3"/>
      <c r="AE72" s="3"/>
      <c r="AF72" s="3"/>
    </row>
    <row r="73" spans="1:32" x14ac:dyDescent="0.25">
      <c r="A73" s="2">
        <v>28399</v>
      </c>
      <c r="B73" s="3">
        <v>29544000000</v>
      </c>
      <c r="C73" s="3">
        <v>8098000000</v>
      </c>
      <c r="D73" s="3">
        <v>8176000000</v>
      </c>
      <c r="E73" s="3"/>
      <c r="F73" s="3">
        <v>39254000000</v>
      </c>
      <c r="G73" s="3">
        <v>7133000000</v>
      </c>
      <c r="H73" s="3">
        <v>4108000000</v>
      </c>
      <c r="I73" s="3">
        <v>1185000000</v>
      </c>
      <c r="J73" s="3">
        <v>-5862000000</v>
      </c>
      <c r="K73" s="3">
        <v>15109000000</v>
      </c>
      <c r="L73" s="3">
        <v>20547000000</v>
      </c>
      <c r="M73" s="3">
        <v>-5438000000</v>
      </c>
      <c r="N73" s="3">
        <v>3466000000</v>
      </c>
      <c r="O73" s="3">
        <v>749000000</v>
      </c>
      <c r="P73" s="3"/>
      <c r="Q73" s="3"/>
      <c r="R73" s="3">
        <v>10851000000</v>
      </c>
      <c r="S73" s="3">
        <v>43000000</v>
      </c>
      <c r="T73" s="3">
        <v>761000000</v>
      </c>
      <c r="U73" s="3">
        <v>14656000000</v>
      </c>
      <c r="V73" s="3"/>
      <c r="W73" s="3"/>
      <c r="X73" s="3">
        <v>5130000000</v>
      </c>
      <c r="Y73" s="3">
        <f t="shared" si="1"/>
        <v>-5438000000</v>
      </c>
      <c r="Z73" s="3"/>
      <c r="AA73" s="3"/>
      <c r="AB73" s="3"/>
      <c r="AC73" s="3"/>
      <c r="AD73" s="3"/>
      <c r="AE73" s="3"/>
      <c r="AF73" s="3"/>
    </row>
    <row r="74" spans="1:32" x14ac:dyDescent="0.25">
      <c r="A74" s="2">
        <v>28491</v>
      </c>
      <c r="B74" s="3">
        <v>30470000000</v>
      </c>
      <c r="C74" s="3">
        <v>8704000000</v>
      </c>
      <c r="D74" s="3">
        <v>9673000000</v>
      </c>
      <c r="E74" s="3"/>
      <c r="F74" s="3">
        <v>42487000000</v>
      </c>
      <c r="G74" s="3">
        <v>7612000000</v>
      </c>
      <c r="H74" s="3">
        <v>4372000000</v>
      </c>
      <c r="I74" s="3">
        <v>1396000000</v>
      </c>
      <c r="J74" s="3">
        <v>-7020000000</v>
      </c>
      <c r="K74" s="3">
        <v>15219000000</v>
      </c>
      <c r="L74" s="3">
        <v>18461000000</v>
      </c>
      <c r="M74" s="3">
        <v>-3242000000</v>
      </c>
      <c r="N74" s="3">
        <v>4771000000</v>
      </c>
      <c r="O74" s="3">
        <v>1115000000</v>
      </c>
      <c r="P74" s="3"/>
      <c r="Q74" s="3"/>
      <c r="R74" s="3">
        <v>9520000000</v>
      </c>
      <c r="S74" s="3">
        <v>-187000000</v>
      </c>
      <c r="T74" s="3">
        <v>1356000000</v>
      </c>
      <c r="U74" s="3">
        <v>14716000000</v>
      </c>
      <c r="V74" s="3"/>
      <c r="W74" s="3"/>
      <c r="X74" s="3">
        <v>2389000000</v>
      </c>
      <c r="Y74" s="3">
        <f t="shared" si="1"/>
        <v>-3242000000</v>
      </c>
      <c r="Z74" s="3"/>
      <c r="AA74" s="3"/>
      <c r="AB74" s="3"/>
      <c r="AC74" s="3"/>
      <c r="AD74" s="3"/>
      <c r="AE74" s="3"/>
      <c r="AF74" s="3"/>
    </row>
    <row r="75" spans="1:32" x14ac:dyDescent="0.25">
      <c r="A75" s="2">
        <v>28581</v>
      </c>
      <c r="B75" s="3">
        <v>35674000000</v>
      </c>
      <c r="C75" s="3">
        <v>8772000000</v>
      </c>
      <c r="D75" s="3">
        <v>9767000000</v>
      </c>
      <c r="E75" s="3"/>
      <c r="F75" s="3">
        <v>43419000000</v>
      </c>
      <c r="G75" s="3">
        <v>7768000000</v>
      </c>
      <c r="H75" s="3">
        <v>5326000000</v>
      </c>
      <c r="I75" s="3">
        <v>1477000000</v>
      </c>
      <c r="J75" s="3">
        <v>-3777000000</v>
      </c>
      <c r="K75" s="3">
        <v>5606000000</v>
      </c>
      <c r="L75" s="3">
        <v>1412000000</v>
      </c>
      <c r="M75" s="3">
        <v>4194000000</v>
      </c>
      <c r="N75" s="3">
        <v>3720000000</v>
      </c>
      <c r="O75" s="3">
        <v>1094000000</v>
      </c>
      <c r="P75" s="3"/>
      <c r="Q75" s="3"/>
      <c r="R75" s="3">
        <v>1040000000</v>
      </c>
      <c r="S75" s="3">
        <v>-248000000</v>
      </c>
      <c r="T75" s="3">
        <v>2313000000</v>
      </c>
      <c r="U75" s="3">
        <v>-3080000000</v>
      </c>
      <c r="V75" s="3"/>
      <c r="W75" s="3"/>
      <c r="X75" s="3">
        <v>2179000000</v>
      </c>
      <c r="Y75" s="3">
        <f t="shared" si="1"/>
        <v>4194000000</v>
      </c>
      <c r="Z75" s="3"/>
      <c r="AA75" s="3"/>
      <c r="AB75" s="3"/>
      <c r="AC75" s="3"/>
      <c r="AD75" s="3"/>
      <c r="AE75" s="3"/>
      <c r="AF75" s="3"/>
    </row>
    <row r="76" spans="1:32" x14ac:dyDescent="0.25">
      <c r="A76" s="2">
        <v>28672</v>
      </c>
      <c r="B76" s="3">
        <v>36523000000</v>
      </c>
      <c r="C76" s="3">
        <v>9203000000</v>
      </c>
      <c r="D76" s="3">
        <v>10332000000</v>
      </c>
      <c r="E76" s="3"/>
      <c r="F76" s="3">
        <v>44422000000</v>
      </c>
      <c r="G76" s="3">
        <v>8248000000</v>
      </c>
      <c r="H76" s="3">
        <v>5630000000</v>
      </c>
      <c r="I76" s="3">
        <v>1425000000</v>
      </c>
      <c r="J76" s="3">
        <v>-3667000000</v>
      </c>
      <c r="K76" s="3">
        <v>9703000000</v>
      </c>
      <c r="L76" s="3">
        <v>17390000000</v>
      </c>
      <c r="M76" s="3">
        <v>-7687000000</v>
      </c>
      <c r="N76" s="3">
        <v>2753000000</v>
      </c>
      <c r="O76" s="3">
        <v>510000000</v>
      </c>
      <c r="P76" s="3"/>
      <c r="Q76" s="3"/>
      <c r="R76" s="3">
        <v>6555000000</v>
      </c>
      <c r="S76" s="3">
        <v>-115000000</v>
      </c>
      <c r="T76" s="3">
        <v>2620000000</v>
      </c>
      <c r="U76" s="3">
        <v>2889000000</v>
      </c>
      <c r="V76" s="3"/>
      <c r="W76" s="3"/>
      <c r="X76" s="3">
        <v>11881000000</v>
      </c>
      <c r="Y76" s="3">
        <f t="shared" si="1"/>
        <v>-7687000000</v>
      </c>
      <c r="Z76" s="3"/>
      <c r="AA76" s="3"/>
      <c r="AB76" s="3"/>
      <c r="AC76" s="3"/>
      <c r="AD76" s="3"/>
      <c r="AE76" s="3"/>
      <c r="AF76" s="3"/>
    </row>
    <row r="77" spans="1:32" x14ac:dyDescent="0.25">
      <c r="A77" s="2">
        <v>28764</v>
      </c>
      <c r="B77" s="3">
        <v>39408000000</v>
      </c>
      <c r="C77" s="3">
        <v>9673000000</v>
      </c>
      <c r="D77" s="3">
        <v>12318000000</v>
      </c>
      <c r="E77" s="3"/>
      <c r="F77" s="3">
        <v>45674000000</v>
      </c>
      <c r="G77" s="3">
        <v>8561000000</v>
      </c>
      <c r="H77" s="3">
        <v>6352000000</v>
      </c>
      <c r="I77" s="3">
        <v>1491000000</v>
      </c>
      <c r="J77" s="3">
        <v>-679000000</v>
      </c>
      <c r="K77" s="3">
        <v>30601000000</v>
      </c>
      <c r="L77" s="3">
        <v>29013000000</v>
      </c>
      <c r="M77" s="3">
        <v>1588000000</v>
      </c>
      <c r="N77" s="3">
        <v>4812000000</v>
      </c>
      <c r="O77" s="3">
        <v>907000000</v>
      </c>
      <c r="P77" s="3"/>
      <c r="Q77" s="3"/>
      <c r="R77" s="3">
        <v>25064000000</v>
      </c>
      <c r="S77" s="3">
        <v>-182000000</v>
      </c>
      <c r="T77" s="3">
        <v>1608000000</v>
      </c>
      <c r="U77" s="3">
        <v>15558000000</v>
      </c>
      <c r="V77" s="3"/>
      <c r="W77" s="3"/>
      <c r="X77" s="3">
        <v>11847000000</v>
      </c>
      <c r="Y77" s="3">
        <f t="shared" si="1"/>
        <v>1588000000</v>
      </c>
      <c r="Z77" s="3"/>
      <c r="AA77" s="3"/>
      <c r="AB77" s="3"/>
      <c r="AC77" s="3"/>
      <c r="AD77" s="3"/>
      <c r="AE77" s="3"/>
      <c r="AF77" s="3"/>
    </row>
    <row r="78" spans="1:32" x14ac:dyDescent="0.25">
      <c r="A78" s="2">
        <v>28856</v>
      </c>
      <c r="B78" s="3">
        <v>41475000000</v>
      </c>
      <c r="C78" s="3">
        <v>9664000000</v>
      </c>
      <c r="D78" s="3">
        <v>13391000000</v>
      </c>
      <c r="E78" s="3"/>
      <c r="F78" s="3">
        <v>47582000000</v>
      </c>
      <c r="G78" s="3">
        <v>8649000000</v>
      </c>
      <c r="H78" s="3">
        <v>7261000000</v>
      </c>
      <c r="I78" s="3">
        <v>1462000000</v>
      </c>
      <c r="J78" s="3">
        <v>-424000000</v>
      </c>
      <c r="K78" s="3">
        <v>8980000000</v>
      </c>
      <c r="L78" s="3">
        <v>3472000000</v>
      </c>
      <c r="M78" s="3">
        <v>5508000000</v>
      </c>
      <c r="N78" s="3">
        <v>5465000000</v>
      </c>
      <c r="O78" s="3">
        <v>2312000000</v>
      </c>
      <c r="P78" s="3"/>
      <c r="Q78" s="3"/>
      <c r="R78" s="3">
        <v>-2382000000</v>
      </c>
      <c r="S78" s="3">
        <v>3585000000</v>
      </c>
      <c r="T78" s="3">
        <v>1554000000</v>
      </c>
      <c r="U78" s="3">
        <v>-4543000000</v>
      </c>
      <c r="V78" s="3"/>
      <c r="W78" s="3"/>
      <c r="X78" s="3">
        <v>6461000000</v>
      </c>
      <c r="Y78" s="3">
        <f t="shared" si="1"/>
        <v>5508000000</v>
      </c>
      <c r="Z78" s="3"/>
      <c r="AA78" s="3"/>
      <c r="AB78" s="3"/>
      <c r="AC78" s="3"/>
      <c r="AD78" s="3"/>
      <c r="AE78" s="3"/>
      <c r="AF78" s="3"/>
    </row>
    <row r="79" spans="1:32" x14ac:dyDescent="0.25">
      <c r="A79" s="2">
        <v>28946</v>
      </c>
      <c r="B79" s="3">
        <v>43885000000</v>
      </c>
      <c r="C79" s="3">
        <v>9713000000</v>
      </c>
      <c r="D79" s="3">
        <v>14847000000</v>
      </c>
      <c r="E79" s="3"/>
      <c r="F79" s="3">
        <v>50778000000</v>
      </c>
      <c r="G79" s="3">
        <v>8960000000</v>
      </c>
      <c r="H79" s="3">
        <v>7846000000</v>
      </c>
      <c r="I79" s="3">
        <v>1552000000</v>
      </c>
      <c r="J79" s="3">
        <v>-691000000</v>
      </c>
      <c r="K79" s="3">
        <v>15565000000</v>
      </c>
      <c r="L79" s="3">
        <v>7379000000</v>
      </c>
      <c r="M79" s="3">
        <v>8186000000</v>
      </c>
      <c r="N79" s="3">
        <v>7220000000</v>
      </c>
      <c r="O79" s="3">
        <v>1089000000</v>
      </c>
      <c r="P79" s="3"/>
      <c r="Q79" s="3"/>
      <c r="R79" s="3">
        <v>7578000000</v>
      </c>
      <c r="S79" s="3">
        <v>-322000000</v>
      </c>
      <c r="T79" s="3">
        <v>3354000000</v>
      </c>
      <c r="U79" s="3">
        <v>-12384000000</v>
      </c>
      <c r="V79" s="3"/>
      <c r="W79" s="3"/>
      <c r="X79" s="3">
        <v>16409000000</v>
      </c>
      <c r="Y79" s="3">
        <f t="shared" si="1"/>
        <v>8186000000</v>
      </c>
      <c r="Z79" s="3"/>
      <c r="AA79" s="3"/>
      <c r="AB79" s="3"/>
      <c r="AC79" s="3"/>
      <c r="AD79" s="3"/>
      <c r="AE79" s="3"/>
      <c r="AF79" s="3"/>
    </row>
    <row r="80" spans="1:32" x14ac:dyDescent="0.25">
      <c r="A80" s="2">
        <v>29037</v>
      </c>
      <c r="B80" s="3">
        <v>47104000000</v>
      </c>
      <c r="C80" s="3">
        <v>9936000000</v>
      </c>
      <c r="D80" s="3">
        <v>17371000000</v>
      </c>
      <c r="E80" s="3"/>
      <c r="F80" s="3">
        <v>54002000000</v>
      </c>
      <c r="G80" s="3">
        <v>9329000000</v>
      </c>
      <c r="H80" s="3">
        <v>8525000000</v>
      </c>
      <c r="I80" s="3">
        <v>1632000000</v>
      </c>
      <c r="J80" s="3">
        <v>923000000</v>
      </c>
      <c r="K80" s="3">
        <v>27156000000</v>
      </c>
      <c r="L80" s="3">
        <v>25063000000</v>
      </c>
      <c r="M80" s="3">
        <v>2093000000</v>
      </c>
      <c r="N80" s="3">
        <v>7166000000</v>
      </c>
      <c r="O80" s="3">
        <v>7170000000</v>
      </c>
      <c r="P80" s="3"/>
      <c r="Q80" s="3"/>
      <c r="R80" s="3">
        <v>15599000000</v>
      </c>
      <c r="S80" s="3">
        <v>-2779000000</v>
      </c>
      <c r="T80" s="3">
        <v>3382000000</v>
      </c>
      <c r="U80" s="3">
        <v>8320000000</v>
      </c>
      <c r="V80" s="3"/>
      <c r="W80" s="3"/>
      <c r="X80" s="3">
        <v>13361000000</v>
      </c>
      <c r="Y80" s="3">
        <f t="shared" si="1"/>
        <v>2093000000</v>
      </c>
      <c r="Z80" s="3"/>
      <c r="AA80" s="3"/>
      <c r="AB80" s="3"/>
      <c r="AC80" s="3"/>
      <c r="AD80" s="3"/>
      <c r="AE80" s="3"/>
      <c r="AF80" s="3"/>
    </row>
    <row r="81" spans="1:32" x14ac:dyDescent="0.25">
      <c r="A81" s="2">
        <v>29129</v>
      </c>
      <c r="B81" s="3">
        <v>51975000000</v>
      </c>
      <c r="C81" s="3">
        <v>10378000000</v>
      </c>
      <c r="D81" s="3">
        <v>18224000000</v>
      </c>
      <c r="E81" s="3"/>
      <c r="F81" s="3">
        <v>59645000000</v>
      </c>
      <c r="G81" s="3">
        <v>9751000000</v>
      </c>
      <c r="H81" s="3">
        <v>9330000000</v>
      </c>
      <c r="I81" s="3">
        <v>1949000000</v>
      </c>
      <c r="J81" s="3">
        <v>-98000000</v>
      </c>
      <c r="K81" s="3">
        <v>14353000000</v>
      </c>
      <c r="L81" s="3">
        <v>4780000000</v>
      </c>
      <c r="M81" s="3">
        <v>9573000000</v>
      </c>
      <c r="N81" s="3">
        <v>5370000000</v>
      </c>
      <c r="O81" s="3">
        <v>1859000000</v>
      </c>
      <c r="P81" s="3"/>
      <c r="Q81" s="3"/>
      <c r="R81" s="3">
        <v>6475000000</v>
      </c>
      <c r="S81" s="3">
        <v>649000000</v>
      </c>
      <c r="T81" s="3">
        <v>3588000000</v>
      </c>
      <c r="U81" s="3">
        <v>-4895000000</v>
      </c>
      <c r="V81" s="3"/>
      <c r="W81" s="3"/>
      <c r="X81" s="3">
        <v>6087000000</v>
      </c>
      <c r="Y81" s="3">
        <f t="shared" si="1"/>
        <v>9573000000</v>
      </c>
      <c r="Z81" s="3"/>
      <c r="AA81" s="3"/>
      <c r="AB81" s="3"/>
      <c r="AC81" s="3"/>
      <c r="AD81" s="3"/>
      <c r="AE81" s="3"/>
      <c r="AF81" s="3"/>
    </row>
    <row r="82" spans="1:32" x14ac:dyDescent="0.25">
      <c r="A82" s="2">
        <v>29221</v>
      </c>
      <c r="B82" s="3">
        <v>54237000000</v>
      </c>
      <c r="C82" s="3">
        <v>10997000000</v>
      </c>
      <c r="D82" s="3">
        <v>20040000000</v>
      </c>
      <c r="E82" s="3"/>
      <c r="F82" s="3">
        <v>65815000000</v>
      </c>
      <c r="G82" s="3">
        <v>10335000000</v>
      </c>
      <c r="H82" s="3">
        <v>10409000000</v>
      </c>
      <c r="I82" s="3">
        <v>2174000000</v>
      </c>
      <c r="J82" s="3">
        <v>-3459000000</v>
      </c>
      <c r="K82" s="3">
        <v>13814000000</v>
      </c>
      <c r="L82" s="3">
        <v>10180000000</v>
      </c>
      <c r="M82" s="3">
        <v>3634000000</v>
      </c>
      <c r="N82" s="3">
        <v>5188000000</v>
      </c>
      <c r="O82" s="3">
        <v>2450000000</v>
      </c>
      <c r="P82" s="3"/>
      <c r="Q82" s="3"/>
      <c r="R82" s="3">
        <v>2908000000</v>
      </c>
      <c r="S82" s="3">
        <v>3268000000</v>
      </c>
      <c r="T82" s="3">
        <v>3321000000</v>
      </c>
      <c r="U82" s="3">
        <v>1918000000</v>
      </c>
      <c r="V82" s="3"/>
      <c r="W82" s="3"/>
      <c r="X82" s="3">
        <v>4941000000</v>
      </c>
      <c r="Y82" s="3">
        <f t="shared" si="1"/>
        <v>3634000000</v>
      </c>
      <c r="Z82" s="3"/>
      <c r="AA82" s="3"/>
      <c r="AB82" s="3"/>
      <c r="AC82" s="3"/>
      <c r="AD82" s="3"/>
      <c r="AE82" s="3"/>
      <c r="AF82" s="3"/>
    </row>
    <row r="83" spans="1:32" x14ac:dyDescent="0.25">
      <c r="A83" s="2">
        <v>29312</v>
      </c>
      <c r="B83" s="3">
        <v>55967000000</v>
      </c>
      <c r="C83" s="3">
        <v>11491000000</v>
      </c>
      <c r="D83" s="3">
        <v>15983000000</v>
      </c>
      <c r="E83" s="3"/>
      <c r="F83" s="3">
        <v>62274000000</v>
      </c>
      <c r="G83" s="3">
        <v>10106000000</v>
      </c>
      <c r="H83" s="3">
        <v>10354000000</v>
      </c>
      <c r="I83" s="3">
        <v>1648000000</v>
      </c>
      <c r="J83" s="3">
        <v>-941000000</v>
      </c>
      <c r="K83" s="3">
        <v>24724000000</v>
      </c>
      <c r="L83" s="3">
        <v>10994000000</v>
      </c>
      <c r="M83" s="3">
        <v>13730000000</v>
      </c>
      <c r="N83" s="3">
        <v>2659000000</v>
      </c>
      <c r="O83" s="3">
        <v>4068000000</v>
      </c>
      <c r="P83" s="3"/>
      <c r="Q83" s="3"/>
      <c r="R83" s="3">
        <v>18499000000</v>
      </c>
      <c r="S83" s="3">
        <v>-502000000</v>
      </c>
      <c r="T83" s="3">
        <v>5756000000</v>
      </c>
      <c r="U83" s="3">
        <v>4433000000</v>
      </c>
      <c r="V83" s="3"/>
      <c r="W83" s="3"/>
      <c r="X83" s="3">
        <v>805000000</v>
      </c>
      <c r="Y83" s="3">
        <f t="shared" si="1"/>
        <v>13730000000</v>
      </c>
      <c r="Z83" s="3"/>
      <c r="AA83" s="3"/>
      <c r="AB83" s="3"/>
      <c r="AC83" s="3"/>
      <c r="AD83" s="3"/>
      <c r="AE83" s="3"/>
      <c r="AF83" s="3"/>
    </row>
    <row r="84" spans="1:32" x14ac:dyDescent="0.25">
      <c r="A84" s="2">
        <v>29403</v>
      </c>
      <c r="B84" s="3">
        <v>55830000000</v>
      </c>
      <c r="C84" s="3">
        <v>12543000000</v>
      </c>
      <c r="D84" s="3">
        <v>17775000000</v>
      </c>
      <c r="E84" s="3"/>
      <c r="F84" s="3">
        <v>59010000000</v>
      </c>
      <c r="G84" s="3">
        <v>10292000000</v>
      </c>
      <c r="H84" s="3">
        <v>10604000000</v>
      </c>
      <c r="I84" s="3">
        <v>1909000000</v>
      </c>
      <c r="J84" s="3">
        <v>4333000000</v>
      </c>
      <c r="K84" s="3">
        <v>19666000000</v>
      </c>
      <c r="L84" s="3">
        <v>14599000000</v>
      </c>
      <c r="M84" s="3">
        <v>5067000000</v>
      </c>
      <c r="N84" s="3">
        <v>4156000000</v>
      </c>
      <c r="O84" s="3">
        <v>-1240000000</v>
      </c>
      <c r="P84" s="3"/>
      <c r="Q84" s="3"/>
      <c r="R84" s="3">
        <v>15641000000</v>
      </c>
      <c r="S84" s="3">
        <v>1109000000</v>
      </c>
      <c r="T84" s="3">
        <v>4713000000</v>
      </c>
      <c r="U84" s="3">
        <v>6054000000</v>
      </c>
      <c r="V84" s="3"/>
      <c r="W84" s="3"/>
      <c r="X84" s="3">
        <v>3832000000</v>
      </c>
      <c r="Y84" s="3">
        <f t="shared" si="1"/>
        <v>5067000000</v>
      </c>
      <c r="Z84" s="3"/>
      <c r="AA84" s="3"/>
      <c r="AB84" s="3"/>
      <c r="AC84" s="3"/>
      <c r="AD84" s="3"/>
      <c r="AE84" s="3"/>
      <c r="AF84" s="3"/>
    </row>
    <row r="85" spans="1:32" x14ac:dyDescent="0.25">
      <c r="A85" s="2">
        <v>29495</v>
      </c>
      <c r="B85" s="3">
        <v>58216000000</v>
      </c>
      <c r="C85" s="3">
        <v>12554000000</v>
      </c>
      <c r="D85" s="3">
        <v>18808000000</v>
      </c>
      <c r="E85" s="3"/>
      <c r="F85" s="3">
        <v>62651000000</v>
      </c>
      <c r="G85" s="3">
        <v>10760000000</v>
      </c>
      <c r="H85" s="3">
        <v>11166000000</v>
      </c>
      <c r="I85" s="3">
        <v>2618000000</v>
      </c>
      <c r="J85" s="3">
        <v>2383000000</v>
      </c>
      <c r="K85" s="3">
        <v>28761000000</v>
      </c>
      <c r="L85" s="3">
        <v>26263000000</v>
      </c>
      <c r="M85" s="3">
        <v>2498000000</v>
      </c>
      <c r="N85" s="3">
        <v>7219000000</v>
      </c>
      <c r="O85" s="3">
        <v>764000000</v>
      </c>
      <c r="P85" s="3"/>
      <c r="Q85" s="3"/>
      <c r="R85" s="3">
        <v>16499000000</v>
      </c>
      <c r="S85" s="3">
        <v>4279000000</v>
      </c>
      <c r="T85" s="3">
        <v>3128000000</v>
      </c>
      <c r="U85" s="3">
        <v>11420000000</v>
      </c>
      <c r="V85" s="3"/>
      <c r="W85" s="3"/>
      <c r="X85" s="3">
        <v>11715000000</v>
      </c>
      <c r="Y85" s="3">
        <f t="shared" si="1"/>
        <v>2498000000</v>
      </c>
      <c r="Z85" s="3"/>
      <c r="AA85" s="3"/>
      <c r="AB85" s="3"/>
      <c r="AC85" s="3"/>
      <c r="AD85" s="3"/>
      <c r="AE85" s="3"/>
      <c r="AF85" s="3"/>
    </row>
    <row r="86" spans="1:32" x14ac:dyDescent="0.25">
      <c r="A86" s="2">
        <v>29587</v>
      </c>
      <c r="B86" s="3">
        <v>60317000000</v>
      </c>
      <c r="C86" s="3">
        <v>13684000000</v>
      </c>
      <c r="D86" s="3">
        <v>20664000000</v>
      </c>
      <c r="E86" s="3"/>
      <c r="F86" s="3">
        <v>67004000000</v>
      </c>
      <c r="G86" s="3">
        <v>11360000000</v>
      </c>
      <c r="H86" s="3">
        <v>12660000000</v>
      </c>
      <c r="I86" s="3">
        <v>2678000000</v>
      </c>
      <c r="J86" s="3">
        <v>963000000</v>
      </c>
      <c r="K86" s="3">
        <v>23015000000</v>
      </c>
      <c r="L86" s="3">
        <v>10303000000</v>
      </c>
      <c r="M86" s="3">
        <v>12712000000</v>
      </c>
      <c r="N86" s="3">
        <v>2044000000</v>
      </c>
      <c r="O86" s="3">
        <v>4352000000</v>
      </c>
      <c r="P86" s="3"/>
      <c r="Q86" s="3"/>
      <c r="R86" s="3">
        <v>12090000000</v>
      </c>
      <c r="S86" s="3">
        <v>4529000000</v>
      </c>
      <c r="T86" s="3">
        <v>3146000000</v>
      </c>
      <c r="U86" s="3">
        <v>10179000000</v>
      </c>
      <c r="V86" s="3"/>
      <c r="W86" s="3"/>
      <c r="X86" s="3">
        <v>-3022000000</v>
      </c>
      <c r="Y86" s="3">
        <f t="shared" si="1"/>
        <v>12712000000</v>
      </c>
      <c r="Z86" s="3"/>
      <c r="AA86" s="3"/>
      <c r="AB86" s="3"/>
      <c r="AC86" s="3"/>
      <c r="AD86" s="3"/>
      <c r="AE86" s="3"/>
      <c r="AF86" s="3"/>
    </row>
    <row r="87" spans="1:32" x14ac:dyDescent="0.25">
      <c r="A87" s="2">
        <v>29677</v>
      </c>
      <c r="B87" s="3">
        <v>60141000000</v>
      </c>
      <c r="C87" s="3">
        <v>14392000000</v>
      </c>
      <c r="D87" s="3">
        <v>21761000000</v>
      </c>
      <c r="E87" s="3"/>
      <c r="F87" s="3">
        <v>67181000000</v>
      </c>
      <c r="G87" s="3">
        <v>11447000000</v>
      </c>
      <c r="H87" s="3">
        <v>13675000000</v>
      </c>
      <c r="I87" s="3">
        <v>2763000000</v>
      </c>
      <c r="J87" s="3">
        <v>1228000000</v>
      </c>
      <c r="K87" s="3">
        <v>24158000000</v>
      </c>
      <c r="L87" s="3">
        <v>14906000000</v>
      </c>
      <c r="M87" s="3">
        <v>9252000000</v>
      </c>
      <c r="N87" s="3">
        <v>5709000000</v>
      </c>
      <c r="O87" s="3">
        <v>5048000000</v>
      </c>
      <c r="P87" s="3"/>
      <c r="Q87" s="3"/>
      <c r="R87" s="3">
        <v>12496000000</v>
      </c>
      <c r="S87" s="3">
        <v>905000000</v>
      </c>
      <c r="T87" s="3">
        <v>5294000000</v>
      </c>
      <c r="U87" s="3">
        <v>2859000000</v>
      </c>
      <c r="V87" s="3"/>
      <c r="W87" s="3"/>
      <c r="X87" s="3">
        <v>6753000000</v>
      </c>
      <c r="Y87" s="3">
        <f t="shared" si="1"/>
        <v>9252000000</v>
      </c>
      <c r="Z87" s="3"/>
      <c r="AA87" s="3"/>
      <c r="AB87" s="3"/>
      <c r="AC87" s="3"/>
      <c r="AD87" s="3"/>
      <c r="AE87" s="3"/>
      <c r="AF87" s="3"/>
    </row>
    <row r="88" spans="1:32" x14ac:dyDescent="0.25">
      <c r="A88" s="2">
        <v>29768</v>
      </c>
      <c r="B88" s="3">
        <v>58031000000</v>
      </c>
      <c r="C88" s="3">
        <v>14835000000</v>
      </c>
      <c r="D88" s="3">
        <v>22147000000</v>
      </c>
      <c r="E88" s="3"/>
      <c r="F88" s="3">
        <v>64407000000</v>
      </c>
      <c r="G88" s="3">
        <v>11236000000</v>
      </c>
      <c r="H88" s="3">
        <v>14144000000</v>
      </c>
      <c r="I88" s="3">
        <v>3145000000</v>
      </c>
      <c r="J88" s="3">
        <v>2081000000</v>
      </c>
      <c r="K88" s="3">
        <v>17945000000</v>
      </c>
      <c r="L88" s="3">
        <v>17212000000</v>
      </c>
      <c r="M88" s="3">
        <v>733000000</v>
      </c>
      <c r="N88" s="3">
        <v>1124000000</v>
      </c>
      <c r="O88" s="3">
        <v>2229000000</v>
      </c>
      <c r="P88" s="3"/>
      <c r="Q88" s="3"/>
      <c r="R88" s="3">
        <v>14588000000</v>
      </c>
      <c r="S88" s="3">
        <v>4000000</v>
      </c>
      <c r="T88" s="3">
        <v>5505000000</v>
      </c>
      <c r="U88" s="3">
        <v>-3018000000</v>
      </c>
      <c r="V88" s="3"/>
      <c r="W88" s="3"/>
      <c r="X88" s="3">
        <v>14725000000</v>
      </c>
      <c r="Y88" s="3">
        <f t="shared" si="1"/>
        <v>733000000</v>
      </c>
      <c r="Z88" s="3"/>
      <c r="AA88" s="3"/>
      <c r="AB88" s="3"/>
      <c r="AC88" s="3"/>
      <c r="AD88" s="3"/>
      <c r="AE88" s="3"/>
      <c r="AF88" s="3"/>
    </row>
    <row r="89" spans="1:32" x14ac:dyDescent="0.25">
      <c r="A89" s="2">
        <v>29860</v>
      </c>
      <c r="B89" s="3">
        <v>58555000000</v>
      </c>
      <c r="C89" s="3">
        <v>14446000000</v>
      </c>
      <c r="D89" s="3">
        <v>21957000000</v>
      </c>
      <c r="E89" s="3"/>
      <c r="F89" s="3">
        <v>66475000000</v>
      </c>
      <c r="G89" s="3">
        <v>11460000000</v>
      </c>
      <c r="H89" s="3">
        <v>13147000000</v>
      </c>
      <c r="I89" s="3">
        <v>3117000000</v>
      </c>
      <c r="J89" s="3">
        <v>759000000</v>
      </c>
      <c r="K89" s="3">
        <v>49028000000</v>
      </c>
      <c r="L89" s="3">
        <v>43264000000</v>
      </c>
      <c r="M89" s="3">
        <v>5764000000</v>
      </c>
      <c r="N89" s="3">
        <v>745000000</v>
      </c>
      <c r="O89" s="3">
        <v>4021000000</v>
      </c>
      <c r="P89" s="3"/>
      <c r="Q89" s="3"/>
      <c r="R89" s="3">
        <v>44524000000</v>
      </c>
      <c r="S89" s="3">
        <v>-262000000</v>
      </c>
      <c r="T89" s="3">
        <v>11251000000</v>
      </c>
      <c r="U89" s="3">
        <v>7489000000</v>
      </c>
      <c r="V89" s="3"/>
      <c r="W89" s="3"/>
      <c r="X89" s="3">
        <v>24524000000</v>
      </c>
      <c r="Y89" s="3">
        <f t="shared" si="1"/>
        <v>5764000000</v>
      </c>
      <c r="Z89" s="3"/>
      <c r="AA89" s="3"/>
      <c r="AB89" s="3"/>
      <c r="AC89" s="3"/>
      <c r="AD89" s="3"/>
      <c r="AE89" s="3"/>
      <c r="AF89" s="3"/>
    </row>
    <row r="90" spans="1:32" x14ac:dyDescent="0.25">
      <c r="A90" s="2">
        <v>29952</v>
      </c>
      <c r="B90" s="3">
        <v>55163000000</v>
      </c>
      <c r="C90" s="3">
        <v>16032000000</v>
      </c>
      <c r="D90" s="3">
        <v>23694000000</v>
      </c>
      <c r="E90" s="3"/>
      <c r="F90" s="3">
        <v>63502000000</v>
      </c>
      <c r="G90" s="3">
        <v>12749000000</v>
      </c>
      <c r="H90" s="3">
        <v>14969000000</v>
      </c>
      <c r="I90" s="3">
        <v>3955000000</v>
      </c>
      <c r="J90" s="3">
        <v>-285000000</v>
      </c>
      <c r="K90" s="3">
        <v>36964000000</v>
      </c>
      <c r="L90" s="3">
        <v>27426000000</v>
      </c>
      <c r="M90" s="3">
        <v>9538000000</v>
      </c>
      <c r="N90" s="3">
        <v>3324000000</v>
      </c>
      <c r="O90" s="3">
        <v>6953000000</v>
      </c>
      <c r="P90" s="3"/>
      <c r="Q90" s="3"/>
      <c r="R90" s="3">
        <v>25598000000</v>
      </c>
      <c r="S90" s="3">
        <v>1089000000</v>
      </c>
      <c r="T90" s="3">
        <v>2783000000</v>
      </c>
      <c r="U90" s="3">
        <v>994000000</v>
      </c>
      <c r="V90" s="3"/>
      <c r="W90" s="3"/>
      <c r="X90" s="3">
        <v>23649000000</v>
      </c>
      <c r="Y90" s="3">
        <f t="shared" si="1"/>
        <v>9538000000</v>
      </c>
      <c r="Z90" s="3"/>
      <c r="AA90" s="3"/>
      <c r="AB90" s="3"/>
      <c r="AC90" s="3"/>
      <c r="AD90" s="3"/>
      <c r="AE90" s="3"/>
      <c r="AF90" s="3"/>
    </row>
    <row r="91" spans="1:32" x14ac:dyDescent="0.25">
      <c r="A91" s="2">
        <v>30042</v>
      </c>
      <c r="B91" s="3">
        <v>55344000000</v>
      </c>
      <c r="C91" s="3">
        <v>16187000000</v>
      </c>
      <c r="D91" s="3">
        <v>25738000000</v>
      </c>
      <c r="E91" s="3"/>
      <c r="F91" s="3">
        <v>60580000000</v>
      </c>
      <c r="G91" s="3">
        <v>13096000000</v>
      </c>
      <c r="H91" s="3">
        <v>15853000000</v>
      </c>
      <c r="I91" s="3">
        <v>3953000000</v>
      </c>
      <c r="J91" s="3">
        <v>3789000000</v>
      </c>
      <c r="K91" s="3">
        <v>48631000000</v>
      </c>
      <c r="L91" s="3">
        <v>40873000000</v>
      </c>
      <c r="M91" s="3">
        <v>7758000000</v>
      </c>
      <c r="N91" s="3">
        <v>4803000000</v>
      </c>
      <c r="O91" s="3">
        <v>307000000</v>
      </c>
      <c r="P91" s="3"/>
      <c r="Q91" s="3"/>
      <c r="R91" s="3">
        <v>42389000000</v>
      </c>
      <c r="S91" s="3">
        <v>1132000000</v>
      </c>
      <c r="T91" s="3">
        <v>8823000000</v>
      </c>
      <c r="U91" s="3">
        <v>3900000000</v>
      </c>
      <c r="V91" s="3"/>
      <c r="W91" s="3"/>
      <c r="X91" s="3">
        <v>28150000000</v>
      </c>
      <c r="Y91" s="3">
        <f t="shared" si="1"/>
        <v>7758000000</v>
      </c>
      <c r="Z91" s="3"/>
      <c r="AA91" s="3"/>
      <c r="AB91" s="3"/>
      <c r="AC91" s="3"/>
      <c r="AD91" s="3"/>
      <c r="AE91" s="3"/>
      <c r="AF91" s="3"/>
    </row>
    <row r="92" spans="1:32" x14ac:dyDescent="0.25">
      <c r="A92" s="2">
        <v>30133</v>
      </c>
      <c r="B92" s="3">
        <v>52089000000</v>
      </c>
      <c r="C92" s="3">
        <v>16003000000</v>
      </c>
      <c r="D92" s="3">
        <v>24159000000</v>
      </c>
      <c r="E92" s="3"/>
      <c r="F92" s="3">
        <v>63696000000</v>
      </c>
      <c r="G92" s="3">
        <v>12794000000</v>
      </c>
      <c r="H92" s="3">
        <v>15773000000</v>
      </c>
      <c r="I92" s="3">
        <v>4027000000</v>
      </c>
      <c r="J92" s="3">
        <v>-4040000000</v>
      </c>
      <c r="K92" s="3">
        <v>28447000000</v>
      </c>
      <c r="L92" s="3">
        <v>23167000000</v>
      </c>
      <c r="M92" s="3">
        <v>5280000000</v>
      </c>
      <c r="N92" s="3">
        <v>3997000000</v>
      </c>
      <c r="O92" s="3">
        <v>132000000</v>
      </c>
      <c r="P92" s="3"/>
      <c r="Q92" s="3"/>
      <c r="R92" s="3">
        <v>23524000000</v>
      </c>
      <c r="S92" s="3">
        <v>794000000</v>
      </c>
      <c r="T92" s="3">
        <v>7749000000</v>
      </c>
      <c r="U92" s="3">
        <v>8509000000</v>
      </c>
      <c r="V92" s="3"/>
      <c r="W92" s="3"/>
      <c r="X92" s="3">
        <v>6909000000</v>
      </c>
      <c r="Y92" s="3">
        <f t="shared" si="1"/>
        <v>5280000000</v>
      </c>
      <c r="Z92" s="3"/>
      <c r="AA92" s="3"/>
      <c r="AB92" s="3"/>
      <c r="AC92" s="3"/>
      <c r="AD92" s="3"/>
      <c r="AE92" s="3"/>
      <c r="AF92" s="3"/>
    </row>
    <row r="93" spans="1:32" x14ac:dyDescent="0.25">
      <c r="A93" s="2">
        <v>30225</v>
      </c>
      <c r="B93" s="3">
        <v>48561000000</v>
      </c>
      <c r="C93" s="3">
        <v>15857000000</v>
      </c>
      <c r="D93" s="3">
        <v>22929000000</v>
      </c>
      <c r="E93" s="3"/>
      <c r="F93" s="3">
        <v>59864000000</v>
      </c>
      <c r="G93" s="3">
        <v>13109000000</v>
      </c>
      <c r="H93" s="3">
        <v>14761000000</v>
      </c>
      <c r="I93" s="3">
        <v>4611000000</v>
      </c>
      <c r="J93" s="3">
        <v>-4997000000</v>
      </c>
      <c r="K93" s="3">
        <v>28680000000</v>
      </c>
      <c r="L93" s="3">
        <v>18430000000</v>
      </c>
      <c r="M93" s="3">
        <v>10250000000</v>
      </c>
      <c r="N93" s="3">
        <v>7272000000</v>
      </c>
      <c r="O93" s="3">
        <v>5003000000</v>
      </c>
      <c r="P93" s="3"/>
      <c r="Q93" s="3"/>
      <c r="R93" s="3">
        <v>14455000000</v>
      </c>
      <c r="S93" s="3">
        <v>1950000000</v>
      </c>
      <c r="T93" s="3">
        <v>8119000000</v>
      </c>
      <c r="U93" s="3">
        <v>6292000000</v>
      </c>
      <c r="V93" s="3"/>
      <c r="W93" s="3"/>
      <c r="X93" s="3">
        <v>4019000000</v>
      </c>
      <c r="Y93" s="3">
        <f t="shared" si="1"/>
        <v>10250000000</v>
      </c>
      <c r="Z93" s="3"/>
      <c r="AA93" s="3"/>
      <c r="AB93" s="3"/>
      <c r="AC93" s="3"/>
      <c r="AD93" s="3"/>
      <c r="AE93" s="3"/>
      <c r="AF93" s="3"/>
    </row>
    <row r="94" spans="1:32" x14ac:dyDescent="0.25">
      <c r="A94" s="2">
        <v>30317</v>
      </c>
      <c r="B94" s="3">
        <v>49198000000</v>
      </c>
      <c r="C94" s="3">
        <v>16239000000</v>
      </c>
      <c r="D94" s="3">
        <v>22063000000</v>
      </c>
      <c r="E94" s="3"/>
      <c r="F94" s="3">
        <v>59757000000</v>
      </c>
      <c r="G94" s="3">
        <v>12951000000</v>
      </c>
      <c r="H94" s="3">
        <v>13744000000</v>
      </c>
      <c r="I94" s="3">
        <v>3566000000</v>
      </c>
      <c r="J94" s="3">
        <v>-2517000000</v>
      </c>
      <c r="K94" s="3">
        <v>30222000000</v>
      </c>
      <c r="L94" s="3">
        <v>17203000000</v>
      </c>
      <c r="M94" s="3">
        <v>13019000000</v>
      </c>
      <c r="N94" s="3">
        <v>2194000000</v>
      </c>
      <c r="O94" s="3">
        <v>46000000</v>
      </c>
      <c r="P94" s="3"/>
      <c r="Q94" s="3"/>
      <c r="R94" s="3">
        <v>27195000000</v>
      </c>
      <c r="S94" s="3">
        <v>787000000</v>
      </c>
      <c r="T94" s="3">
        <v>2587000000</v>
      </c>
      <c r="U94" s="3">
        <v>6264000000</v>
      </c>
      <c r="V94" s="3"/>
      <c r="W94" s="3"/>
      <c r="X94" s="3">
        <v>8352000000</v>
      </c>
      <c r="Y94" s="3">
        <f t="shared" si="1"/>
        <v>13019000000</v>
      </c>
      <c r="Z94" s="3"/>
      <c r="AA94" s="3"/>
      <c r="AB94" s="3"/>
      <c r="AC94" s="3"/>
      <c r="AD94" s="3"/>
      <c r="AE94" s="3"/>
      <c r="AF94" s="3"/>
    </row>
    <row r="95" spans="1:32" x14ac:dyDescent="0.25">
      <c r="A95" s="2">
        <v>30407</v>
      </c>
      <c r="B95" s="3">
        <v>49340000000</v>
      </c>
      <c r="C95" s="3">
        <v>16093000000</v>
      </c>
      <c r="D95" s="3">
        <v>23248000000</v>
      </c>
      <c r="E95" s="3"/>
      <c r="F95" s="3">
        <v>64783000000</v>
      </c>
      <c r="G95" s="3">
        <v>13557000000</v>
      </c>
      <c r="H95" s="3">
        <v>14222000000</v>
      </c>
      <c r="I95" s="3">
        <v>3951000000</v>
      </c>
      <c r="J95" s="3">
        <v>-7833000000</v>
      </c>
      <c r="K95" s="3">
        <v>5934000000</v>
      </c>
      <c r="L95" s="3">
        <v>19009000000</v>
      </c>
      <c r="M95" s="3">
        <v>-13075000000</v>
      </c>
      <c r="N95" s="3">
        <v>4802000000</v>
      </c>
      <c r="O95" s="3">
        <v>490000000</v>
      </c>
      <c r="P95" s="3"/>
      <c r="Q95" s="3"/>
      <c r="R95" s="3">
        <v>658000000</v>
      </c>
      <c r="S95" s="3">
        <v>-16000000</v>
      </c>
      <c r="T95" s="3">
        <v>6247000000</v>
      </c>
      <c r="U95" s="3">
        <v>6343000000</v>
      </c>
      <c r="V95" s="3"/>
      <c r="W95" s="3"/>
      <c r="X95" s="3">
        <v>6419000000</v>
      </c>
      <c r="Y95" s="3">
        <f t="shared" si="1"/>
        <v>-13075000000</v>
      </c>
      <c r="Z95" s="3"/>
      <c r="AA95" s="3"/>
      <c r="AB95" s="3"/>
      <c r="AC95" s="3"/>
      <c r="AD95" s="3"/>
      <c r="AE95" s="3"/>
      <c r="AF95" s="3"/>
    </row>
    <row r="96" spans="1:32" x14ac:dyDescent="0.25">
      <c r="A96" s="2">
        <v>30498</v>
      </c>
      <c r="B96" s="3">
        <v>50324000000</v>
      </c>
      <c r="C96" s="3">
        <v>16308000000</v>
      </c>
      <c r="D96" s="3">
        <v>24819000000</v>
      </c>
      <c r="E96" s="3"/>
      <c r="F96" s="3">
        <v>70370000000</v>
      </c>
      <c r="G96" s="3">
        <v>14133000000</v>
      </c>
      <c r="H96" s="3">
        <v>15509000000</v>
      </c>
      <c r="I96" s="3">
        <v>4339000000</v>
      </c>
      <c r="J96" s="3">
        <v>-12901000000</v>
      </c>
      <c r="K96" s="3">
        <v>13394000000</v>
      </c>
      <c r="L96" s="3">
        <v>21308000000</v>
      </c>
      <c r="M96" s="3">
        <v>-7914000000</v>
      </c>
      <c r="N96" s="3">
        <v>6064000000</v>
      </c>
      <c r="O96" s="3">
        <v>1921000000</v>
      </c>
      <c r="P96" s="3"/>
      <c r="Q96" s="3"/>
      <c r="R96" s="3">
        <v>5938000000</v>
      </c>
      <c r="S96" s="3">
        <v>-529000000</v>
      </c>
      <c r="T96" s="3">
        <v>5261000000</v>
      </c>
      <c r="U96" s="3">
        <v>37000000</v>
      </c>
      <c r="V96" s="3"/>
      <c r="W96" s="3"/>
      <c r="X96" s="3">
        <v>16010000000</v>
      </c>
      <c r="Y96" s="3">
        <f t="shared" si="1"/>
        <v>-7914000000</v>
      </c>
      <c r="Z96" s="3"/>
      <c r="AA96" s="3"/>
      <c r="AB96" s="3"/>
      <c r="AC96" s="3"/>
      <c r="AD96" s="3"/>
      <c r="AE96" s="3"/>
      <c r="AF96" s="3"/>
    </row>
    <row r="97" spans="1:32" x14ac:dyDescent="0.25">
      <c r="A97" s="2">
        <v>30590</v>
      </c>
      <c r="B97" s="3">
        <v>52937000000</v>
      </c>
      <c r="C97" s="3">
        <v>15671000000</v>
      </c>
      <c r="D97" s="3">
        <v>25901000000</v>
      </c>
      <c r="E97" s="3"/>
      <c r="F97" s="3">
        <v>73991000000</v>
      </c>
      <c r="G97" s="3">
        <v>14337000000</v>
      </c>
      <c r="H97" s="3">
        <v>16172000000</v>
      </c>
      <c r="I97" s="3">
        <v>5453000000</v>
      </c>
      <c r="J97" s="3">
        <v>-15444000000</v>
      </c>
      <c r="K97" s="3">
        <v>25141000000</v>
      </c>
      <c r="L97" s="3">
        <v>38195000000</v>
      </c>
      <c r="M97" s="3">
        <v>-13054000000</v>
      </c>
      <c r="N97" s="3">
        <v>7785000000</v>
      </c>
      <c r="O97" s="3">
        <v>-394000000</v>
      </c>
      <c r="P97" s="3"/>
      <c r="Q97" s="3"/>
      <c r="R97" s="3">
        <v>16797000000</v>
      </c>
      <c r="S97" s="3">
        <v>953000000</v>
      </c>
      <c r="T97" s="3">
        <v>4593000000</v>
      </c>
      <c r="U97" s="3">
        <v>5738000000</v>
      </c>
      <c r="V97" s="3"/>
      <c r="W97" s="3"/>
      <c r="X97" s="3">
        <v>27864000000</v>
      </c>
      <c r="Y97" s="3">
        <f t="shared" si="1"/>
        <v>-13054000000</v>
      </c>
      <c r="Z97" s="3"/>
      <c r="AA97" s="3"/>
      <c r="AB97" s="3"/>
      <c r="AC97" s="3"/>
      <c r="AD97" s="3"/>
      <c r="AE97" s="3"/>
      <c r="AF97" s="3"/>
    </row>
    <row r="98" spans="1:32" x14ac:dyDescent="0.25">
      <c r="A98" s="2">
        <v>30682</v>
      </c>
      <c r="B98" s="3">
        <v>52991000000</v>
      </c>
      <c r="C98" s="3">
        <v>17353000000</v>
      </c>
      <c r="D98" s="3">
        <v>27209000000</v>
      </c>
      <c r="E98" s="3"/>
      <c r="F98" s="3">
        <v>79740000000</v>
      </c>
      <c r="G98" s="3">
        <v>16131000000</v>
      </c>
      <c r="H98" s="3">
        <v>18257000000</v>
      </c>
      <c r="I98" s="3">
        <v>4354000000</v>
      </c>
      <c r="J98" s="3">
        <v>-20930000000</v>
      </c>
      <c r="K98" s="3">
        <v>12998000000</v>
      </c>
      <c r="L98" s="3">
        <v>27442000000</v>
      </c>
      <c r="M98" s="3">
        <v>-14444000000</v>
      </c>
      <c r="N98" s="3">
        <v>6497000000</v>
      </c>
      <c r="O98" s="3">
        <v>126000000</v>
      </c>
      <c r="P98" s="3"/>
      <c r="Q98" s="3"/>
      <c r="R98" s="3">
        <v>5718000000</v>
      </c>
      <c r="S98" s="3">
        <v>657000000</v>
      </c>
      <c r="T98" s="3">
        <v>9520000000</v>
      </c>
      <c r="U98" s="3">
        <v>2934000000</v>
      </c>
      <c r="V98" s="3"/>
      <c r="W98" s="3"/>
      <c r="X98" s="3">
        <v>14988000000</v>
      </c>
      <c r="Y98" s="3">
        <f t="shared" si="1"/>
        <v>-14444000000</v>
      </c>
      <c r="Z98" s="3"/>
      <c r="AA98" s="3"/>
      <c r="AB98" s="3"/>
      <c r="AC98" s="3"/>
      <c r="AD98" s="3"/>
      <c r="AE98" s="3"/>
      <c r="AF98" s="3"/>
    </row>
    <row r="99" spans="1:32" x14ac:dyDescent="0.25">
      <c r="A99" s="2">
        <v>30773</v>
      </c>
      <c r="B99" s="3">
        <v>54626000000</v>
      </c>
      <c r="C99" s="3">
        <v>18045000000</v>
      </c>
      <c r="D99" s="3">
        <v>29274000000</v>
      </c>
      <c r="E99" s="3"/>
      <c r="F99" s="3">
        <v>83798000000</v>
      </c>
      <c r="G99" s="3">
        <v>16885000000</v>
      </c>
      <c r="H99" s="3">
        <v>20224000000</v>
      </c>
      <c r="I99" s="3">
        <v>4476000000</v>
      </c>
      <c r="J99" s="3">
        <v>-23439000000</v>
      </c>
      <c r="K99" s="3">
        <v>32758000000</v>
      </c>
      <c r="L99" s="3">
        <v>49454000000</v>
      </c>
      <c r="M99" s="3">
        <v>-16696000000</v>
      </c>
      <c r="N99" s="3">
        <v>9007000000</v>
      </c>
      <c r="O99" s="3">
        <v>1141000000</v>
      </c>
      <c r="P99" s="3"/>
      <c r="Q99" s="3"/>
      <c r="R99" s="3">
        <v>22044000000</v>
      </c>
      <c r="S99" s="3">
        <v>566000000</v>
      </c>
      <c r="T99" s="3">
        <v>15664000000</v>
      </c>
      <c r="U99" s="3">
        <v>7090000000</v>
      </c>
      <c r="V99" s="3"/>
      <c r="W99" s="3"/>
      <c r="X99" s="3">
        <v>26700000000</v>
      </c>
      <c r="Y99" s="3">
        <f t="shared" si="1"/>
        <v>-16696000000</v>
      </c>
      <c r="Z99" s="3"/>
      <c r="AA99" s="3"/>
      <c r="AB99" s="3"/>
      <c r="AC99" s="3"/>
      <c r="AD99" s="3"/>
      <c r="AE99" s="3"/>
      <c r="AF99" s="3"/>
    </row>
    <row r="100" spans="1:32" x14ac:dyDescent="0.25">
      <c r="A100" s="2">
        <v>30864</v>
      </c>
      <c r="B100" s="3">
        <v>55893000000</v>
      </c>
      <c r="C100" s="3">
        <v>17936000000</v>
      </c>
      <c r="D100" s="3">
        <v>30253000000</v>
      </c>
      <c r="E100" s="3"/>
      <c r="F100" s="3">
        <v>83918000000</v>
      </c>
      <c r="G100" s="3">
        <v>17168000000</v>
      </c>
      <c r="H100" s="3">
        <v>21233000000</v>
      </c>
      <c r="I100" s="3">
        <v>5147000000</v>
      </c>
      <c r="J100" s="3">
        <v>-23384000000</v>
      </c>
      <c r="K100" s="3">
        <v>-12397000000</v>
      </c>
      <c r="L100" s="3">
        <v>10060000000</v>
      </c>
      <c r="M100" s="3">
        <v>-22457000000</v>
      </c>
      <c r="N100" s="3">
        <v>6110000000</v>
      </c>
      <c r="O100" s="3">
        <v>-1311000000</v>
      </c>
      <c r="P100" s="3"/>
      <c r="Q100" s="3"/>
      <c r="R100" s="3">
        <v>-17995000000</v>
      </c>
      <c r="S100" s="3">
        <v>799000000</v>
      </c>
      <c r="T100" s="3">
        <v>7333000000</v>
      </c>
      <c r="U100" s="3">
        <v>6851000000</v>
      </c>
      <c r="V100" s="3"/>
      <c r="W100" s="3"/>
      <c r="X100" s="3">
        <v>-4124000000</v>
      </c>
      <c r="Y100" s="3">
        <f t="shared" si="1"/>
        <v>-22457000000</v>
      </c>
      <c r="Z100" s="3"/>
      <c r="AA100" s="3"/>
      <c r="AB100" s="3"/>
      <c r="AC100" s="3"/>
      <c r="AD100" s="3"/>
      <c r="AE100" s="3"/>
      <c r="AF100" s="3"/>
    </row>
    <row r="101" spans="1:32" x14ac:dyDescent="0.25">
      <c r="A101" s="2">
        <v>30956</v>
      </c>
      <c r="B101" s="3">
        <v>56416000000</v>
      </c>
      <c r="C101" s="3">
        <v>17834000000</v>
      </c>
      <c r="D101" s="3">
        <v>28904000000</v>
      </c>
      <c r="E101" s="3"/>
      <c r="F101" s="3">
        <v>84962000000</v>
      </c>
      <c r="G101" s="3">
        <v>17564000000</v>
      </c>
      <c r="H101" s="3">
        <v>20858000000</v>
      </c>
      <c r="I101" s="3">
        <v>6359000000</v>
      </c>
      <c r="J101" s="3">
        <v>-26589000000</v>
      </c>
      <c r="K101" s="3">
        <v>17380000000</v>
      </c>
      <c r="L101" s="3">
        <v>39455000000</v>
      </c>
      <c r="M101" s="3">
        <v>-22075000000</v>
      </c>
      <c r="N101" s="3">
        <v>5158000000</v>
      </c>
      <c r="O101" s="3">
        <v>3542000000</v>
      </c>
      <c r="P101" s="3"/>
      <c r="Q101" s="3"/>
      <c r="R101" s="3">
        <v>7570000000</v>
      </c>
      <c r="S101" s="3">
        <v>1110000000</v>
      </c>
      <c r="T101" s="3">
        <v>2313000000</v>
      </c>
      <c r="U101" s="3">
        <v>21820000000</v>
      </c>
      <c r="V101" s="3"/>
      <c r="W101" s="3"/>
      <c r="X101" s="3">
        <v>15322000000</v>
      </c>
      <c r="Y101" s="3">
        <f t="shared" si="1"/>
        <v>-22075000000</v>
      </c>
      <c r="Z101" s="3"/>
      <c r="AA101" s="3"/>
      <c r="AB101" s="3"/>
      <c r="AC101" s="3"/>
      <c r="AD101" s="3"/>
      <c r="AE101" s="3"/>
      <c r="AF101" s="3"/>
    </row>
    <row r="102" spans="1:32" x14ac:dyDescent="0.25">
      <c r="A102" s="2">
        <v>31048</v>
      </c>
      <c r="B102" s="3">
        <v>54866000000</v>
      </c>
      <c r="C102" s="3">
        <v>18227000000</v>
      </c>
      <c r="D102" s="3">
        <v>26329000000</v>
      </c>
      <c r="E102" s="3"/>
      <c r="F102" s="3">
        <v>80319000000</v>
      </c>
      <c r="G102" s="3">
        <v>17707000000</v>
      </c>
      <c r="H102" s="3">
        <v>19850000000</v>
      </c>
      <c r="I102" s="3">
        <v>5064000000</v>
      </c>
      <c r="J102" s="3">
        <v>-23519000000</v>
      </c>
      <c r="K102" s="3">
        <v>6693000000</v>
      </c>
      <c r="L102" s="3">
        <v>18985000000</v>
      </c>
      <c r="M102" s="3">
        <v>-12292000000</v>
      </c>
      <c r="N102" s="3">
        <v>3985000000</v>
      </c>
      <c r="O102" s="3">
        <v>3310000000</v>
      </c>
      <c r="P102" s="3"/>
      <c r="Q102" s="3"/>
      <c r="R102" s="3">
        <v>-835000000</v>
      </c>
      <c r="S102" s="3">
        <v>233000000</v>
      </c>
      <c r="T102" s="3">
        <v>6115000000</v>
      </c>
      <c r="U102" s="3">
        <v>3945000000</v>
      </c>
      <c r="V102" s="3"/>
      <c r="W102" s="3"/>
      <c r="X102" s="3">
        <v>8925000000</v>
      </c>
      <c r="Y102" s="3">
        <f t="shared" si="1"/>
        <v>-12292000000</v>
      </c>
      <c r="Z102" s="3"/>
      <c r="AA102" s="3"/>
      <c r="AB102" s="3"/>
      <c r="AC102" s="3"/>
      <c r="AD102" s="3"/>
      <c r="AE102" s="3"/>
      <c r="AF102" s="3"/>
    </row>
    <row r="103" spans="1:32" x14ac:dyDescent="0.25">
      <c r="A103" s="2">
        <v>31138</v>
      </c>
      <c r="B103" s="3">
        <v>54154000000</v>
      </c>
      <c r="C103" s="3">
        <v>18214000000</v>
      </c>
      <c r="D103" s="3">
        <v>26706000000</v>
      </c>
      <c r="E103" s="3"/>
      <c r="F103" s="3">
        <v>84565000000</v>
      </c>
      <c r="G103" s="3">
        <v>18276000000</v>
      </c>
      <c r="H103" s="3">
        <v>19687000000</v>
      </c>
      <c r="I103" s="3">
        <v>5235000000</v>
      </c>
      <c r="J103" s="3">
        <v>-28689000000</v>
      </c>
      <c r="K103" s="3">
        <v>3406000000</v>
      </c>
      <c r="L103" s="3">
        <v>29969000000</v>
      </c>
      <c r="M103" s="3">
        <v>-26563000000</v>
      </c>
      <c r="N103" s="3">
        <v>5440000000</v>
      </c>
      <c r="O103" s="3">
        <v>-258000000</v>
      </c>
      <c r="P103" s="3"/>
      <c r="Q103" s="3"/>
      <c r="R103" s="3">
        <v>-2132000000</v>
      </c>
      <c r="S103" s="3">
        <v>356000000</v>
      </c>
      <c r="T103" s="3">
        <v>5443000000</v>
      </c>
      <c r="U103" s="3">
        <v>18629000000</v>
      </c>
      <c r="V103" s="3"/>
      <c r="W103" s="3"/>
      <c r="X103" s="3">
        <v>5897000000</v>
      </c>
      <c r="Y103" s="3">
        <f t="shared" si="1"/>
        <v>-26563000000</v>
      </c>
      <c r="Z103" s="3"/>
      <c r="AA103" s="3"/>
      <c r="AB103" s="3"/>
      <c r="AC103" s="3"/>
      <c r="AD103" s="3"/>
      <c r="AE103" s="3"/>
      <c r="AF103" s="3"/>
    </row>
    <row r="104" spans="1:32" x14ac:dyDescent="0.25">
      <c r="A104" s="2">
        <v>31229</v>
      </c>
      <c r="B104" s="3">
        <v>52836000000</v>
      </c>
      <c r="C104" s="3">
        <v>17961000000</v>
      </c>
      <c r="D104" s="3">
        <v>25576000000</v>
      </c>
      <c r="E104" s="3"/>
      <c r="F104" s="3">
        <v>83909000000</v>
      </c>
      <c r="G104" s="3">
        <v>18151000000</v>
      </c>
      <c r="H104" s="3">
        <v>19827000000</v>
      </c>
      <c r="I104" s="3">
        <v>5789000000</v>
      </c>
      <c r="J104" s="3">
        <v>-31303000000</v>
      </c>
      <c r="K104" s="3">
        <v>5751000000</v>
      </c>
      <c r="L104" s="3">
        <v>37778000000</v>
      </c>
      <c r="M104" s="3">
        <v>-32027000000</v>
      </c>
      <c r="N104" s="3">
        <v>4673000000</v>
      </c>
      <c r="O104" s="3">
        <v>2846000000</v>
      </c>
      <c r="P104" s="3"/>
      <c r="Q104" s="3"/>
      <c r="R104" s="3">
        <v>-1889000000</v>
      </c>
      <c r="S104" s="3">
        <v>121000000</v>
      </c>
      <c r="T104" s="3">
        <v>4815000000</v>
      </c>
      <c r="U104" s="3">
        <v>19540000000</v>
      </c>
      <c r="V104" s="3"/>
      <c r="W104" s="3"/>
      <c r="X104" s="3">
        <v>13423000000</v>
      </c>
      <c r="Y104" s="3">
        <f t="shared" si="1"/>
        <v>-32027000000</v>
      </c>
      <c r="Z104" s="3"/>
      <c r="AA104" s="3"/>
      <c r="AB104" s="3"/>
      <c r="AC104" s="3"/>
      <c r="AD104" s="3"/>
      <c r="AE104" s="3"/>
      <c r="AF104" s="3"/>
    </row>
    <row r="105" spans="1:32" x14ac:dyDescent="0.25">
      <c r="A105" s="2">
        <v>31321</v>
      </c>
      <c r="B105" s="3">
        <v>54059000000</v>
      </c>
      <c r="C105" s="3">
        <v>18756000000</v>
      </c>
      <c r="D105" s="3">
        <v>26435000000</v>
      </c>
      <c r="E105" s="3"/>
      <c r="F105" s="3">
        <v>89295000000</v>
      </c>
      <c r="G105" s="3">
        <v>18732000000</v>
      </c>
      <c r="H105" s="3">
        <v>19961000000</v>
      </c>
      <c r="I105" s="3">
        <v>5911000000</v>
      </c>
      <c r="J105" s="3">
        <v>-34648000000</v>
      </c>
      <c r="K105" s="3">
        <v>31216000000</v>
      </c>
      <c r="L105" s="3">
        <v>59815000000</v>
      </c>
      <c r="M105" s="3">
        <v>-28599000000</v>
      </c>
      <c r="N105" s="3">
        <v>7143000000</v>
      </c>
      <c r="O105" s="3">
        <v>-2890000000</v>
      </c>
      <c r="P105" s="3"/>
      <c r="Q105" s="3"/>
      <c r="R105" s="3">
        <v>23815000000</v>
      </c>
      <c r="S105" s="3">
        <v>3148000000</v>
      </c>
      <c r="T105" s="3">
        <v>5687000000</v>
      </c>
      <c r="U105" s="3">
        <v>25890000000</v>
      </c>
      <c r="V105" s="3"/>
      <c r="W105" s="3"/>
      <c r="X105" s="3">
        <v>28238000000</v>
      </c>
      <c r="Y105" s="3">
        <f t="shared" si="1"/>
        <v>-28599000000</v>
      </c>
      <c r="Z105" s="3"/>
      <c r="AA105" s="3"/>
      <c r="AB105" s="3"/>
      <c r="AC105" s="3"/>
      <c r="AD105" s="3"/>
      <c r="AE105" s="3"/>
      <c r="AF105" s="3"/>
    </row>
    <row r="106" spans="1:32" x14ac:dyDescent="0.25">
      <c r="A106" s="2">
        <v>31413</v>
      </c>
      <c r="B106" s="3">
        <v>53536000000</v>
      </c>
      <c r="C106" s="3">
        <v>21052000000</v>
      </c>
      <c r="D106" s="3">
        <v>27206000000</v>
      </c>
      <c r="E106" s="3"/>
      <c r="F106" s="3">
        <v>89220000000</v>
      </c>
      <c r="G106" s="3">
        <v>19855000000</v>
      </c>
      <c r="H106" s="3">
        <v>21730000000</v>
      </c>
      <c r="I106" s="3">
        <v>5199000000</v>
      </c>
      <c r="J106" s="3">
        <v>-34209000000</v>
      </c>
      <c r="K106" s="3">
        <v>15899000000</v>
      </c>
      <c r="L106" s="3">
        <v>39391000000</v>
      </c>
      <c r="M106" s="3">
        <v>-23492000000</v>
      </c>
      <c r="N106" s="3">
        <v>8274000000</v>
      </c>
      <c r="O106" s="3">
        <v>4457000000</v>
      </c>
      <c r="P106" s="3"/>
      <c r="Q106" s="3"/>
      <c r="R106" s="3">
        <v>3053000000</v>
      </c>
      <c r="S106" s="3">
        <v>115000000</v>
      </c>
      <c r="T106" s="3">
        <v>1924000000</v>
      </c>
      <c r="U106" s="3">
        <v>25488000000</v>
      </c>
      <c r="V106" s="3"/>
      <c r="W106" s="3"/>
      <c r="X106" s="3">
        <v>11979000000</v>
      </c>
      <c r="Y106" s="3">
        <f t="shared" si="1"/>
        <v>-23492000000</v>
      </c>
      <c r="Z106" s="3"/>
      <c r="AA106" s="3"/>
      <c r="AB106" s="3"/>
      <c r="AC106" s="3"/>
      <c r="AD106" s="3"/>
      <c r="AE106" s="3"/>
      <c r="AF106" s="3"/>
    </row>
    <row r="107" spans="1:32" x14ac:dyDescent="0.25">
      <c r="A107" s="2">
        <v>31503</v>
      </c>
      <c r="B107" s="3">
        <v>56828000000</v>
      </c>
      <c r="C107" s="3">
        <v>20912000000</v>
      </c>
      <c r="D107" s="3">
        <v>25949000000</v>
      </c>
      <c r="E107" s="3"/>
      <c r="F107" s="3">
        <v>91743000000</v>
      </c>
      <c r="G107" s="3">
        <v>19066000000</v>
      </c>
      <c r="H107" s="3">
        <v>22363000000</v>
      </c>
      <c r="I107" s="3">
        <v>6208000000</v>
      </c>
      <c r="J107" s="3">
        <v>-35692000000</v>
      </c>
      <c r="K107" s="3">
        <v>24894000000</v>
      </c>
      <c r="L107" s="3">
        <v>53226000000</v>
      </c>
      <c r="M107" s="3">
        <v>-28332000000</v>
      </c>
      <c r="N107" s="3">
        <v>7247000000</v>
      </c>
      <c r="O107" s="3">
        <v>3813000000</v>
      </c>
      <c r="P107" s="3"/>
      <c r="Q107" s="3"/>
      <c r="R107" s="3">
        <v>13850000000</v>
      </c>
      <c r="S107" s="3">
        <v>-16000000</v>
      </c>
      <c r="T107" s="3">
        <v>5467000000</v>
      </c>
      <c r="U107" s="3">
        <v>40202000000</v>
      </c>
      <c r="V107" s="3"/>
      <c r="W107" s="3"/>
      <c r="X107" s="3">
        <v>7557000000</v>
      </c>
      <c r="Y107" s="3">
        <f t="shared" si="1"/>
        <v>-28332000000</v>
      </c>
      <c r="Z107" s="3"/>
      <c r="AA107" s="3"/>
      <c r="AB107" s="3"/>
      <c r="AC107" s="3"/>
      <c r="AD107" s="3"/>
      <c r="AE107" s="3"/>
      <c r="AF107" s="3"/>
    </row>
    <row r="108" spans="1:32" x14ac:dyDescent="0.25">
      <c r="A108" s="2">
        <v>31594</v>
      </c>
      <c r="B108" s="3">
        <v>55645000000</v>
      </c>
      <c r="C108" s="3">
        <v>21969000000</v>
      </c>
      <c r="D108" s="3">
        <v>25085000000</v>
      </c>
      <c r="E108" s="3"/>
      <c r="F108" s="3">
        <v>92801000000</v>
      </c>
      <c r="G108" s="3">
        <v>20448000000</v>
      </c>
      <c r="H108" s="3">
        <v>21041000000</v>
      </c>
      <c r="I108" s="3">
        <v>6458000000</v>
      </c>
      <c r="J108" s="3">
        <v>-38049000000</v>
      </c>
      <c r="K108" s="3">
        <v>29738000000</v>
      </c>
      <c r="L108" s="3">
        <v>67611000000</v>
      </c>
      <c r="M108" s="3">
        <v>-37873000000</v>
      </c>
      <c r="N108" s="3">
        <v>2098000000</v>
      </c>
      <c r="O108" s="3">
        <v>1536000000</v>
      </c>
      <c r="P108" s="3"/>
      <c r="Q108" s="3"/>
      <c r="R108" s="3">
        <v>26384000000</v>
      </c>
      <c r="S108" s="3">
        <v>-280000000</v>
      </c>
      <c r="T108" s="3">
        <v>5868000000</v>
      </c>
      <c r="U108" s="3">
        <v>25807000000</v>
      </c>
      <c r="V108" s="3"/>
      <c r="W108" s="3"/>
      <c r="X108" s="3">
        <v>35936000000</v>
      </c>
      <c r="Y108" s="3">
        <f t="shared" si="1"/>
        <v>-37873000000</v>
      </c>
      <c r="Z108" s="3"/>
      <c r="AA108" s="3"/>
      <c r="AB108" s="3"/>
      <c r="AC108" s="3"/>
      <c r="AD108" s="3"/>
      <c r="AE108" s="3"/>
      <c r="AF108" s="3"/>
    </row>
    <row r="109" spans="1:32" x14ac:dyDescent="0.25">
      <c r="A109" s="2">
        <v>31686</v>
      </c>
      <c r="B109" s="3">
        <v>57335000000</v>
      </c>
      <c r="C109" s="3">
        <v>22761000000</v>
      </c>
      <c r="D109" s="3">
        <v>24558000000</v>
      </c>
      <c r="E109" s="3"/>
      <c r="F109" s="3">
        <v>94661000000</v>
      </c>
      <c r="G109" s="3">
        <v>20778000000</v>
      </c>
      <c r="H109" s="3">
        <v>22172000000</v>
      </c>
      <c r="I109" s="3">
        <v>6269000000</v>
      </c>
      <c r="J109" s="3">
        <v>-39226000000</v>
      </c>
      <c r="K109" s="3">
        <v>36717000000</v>
      </c>
      <c r="L109" s="3">
        <v>63626000000</v>
      </c>
      <c r="M109" s="3">
        <v>-26909000000</v>
      </c>
      <c r="N109" s="3">
        <v>1902000000</v>
      </c>
      <c r="O109" s="3">
        <v>-822000000</v>
      </c>
      <c r="P109" s="3"/>
      <c r="Q109" s="3"/>
      <c r="R109" s="3">
        <v>35769000000</v>
      </c>
      <c r="S109" s="3">
        <v>-132000000</v>
      </c>
      <c r="T109" s="3">
        <v>17687000000</v>
      </c>
      <c r="U109" s="3">
        <v>13000000000</v>
      </c>
      <c r="V109" s="3"/>
      <c r="W109" s="3"/>
      <c r="X109" s="3">
        <v>32939000000</v>
      </c>
      <c r="Y109" s="3">
        <f t="shared" si="1"/>
        <v>-26909000000</v>
      </c>
      <c r="Z109" s="3"/>
      <c r="AA109" s="3"/>
      <c r="AB109" s="3"/>
      <c r="AC109" s="3"/>
      <c r="AD109" s="3"/>
      <c r="AE109" s="3"/>
      <c r="AF109" s="3"/>
    </row>
    <row r="110" spans="1:32" x14ac:dyDescent="0.25">
      <c r="A110" s="2">
        <v>31778</v>
      </c>
      <c r="B110" s="3">
        <v>56696000000</v>
      </c>
      <c r="C110" s="3">
        <v>23602000000</v>
      </c>
      <c r="D110" s="3">
        <v>25743000000</v>
      </c>
      <c r="E110" s="3"/>
      <c r="F110" s="3">
        <v>96023000000</v>
      </c>
      <c r="G110" s="3">
        <v>21273000000</v>
      </c>
      <c r="H110" s="3">
        <v>22881000000</v>
      </c>
      <c r="I110" s="3">
        <v>5128000000</v>
      </c>
      <c r="J110" s="3">
        <v>-39265000000</v>
      </c>
      <c r="K110" s="3">
        <v>-4192000000</v>
      </c>
      <c r="L110" s="3">
        <v>45652000000</v>
      </c>
      <c r="M110" s="3">
        <v>-49844000000</v>
      </c>
      <c r="N110" s="3">
        <v>10532000000</v>
      </c>
      <c r="O110" s="3">
        <v>-1744000000</v>
      </c>
      <c r="P110" s="3"/>
      <c r="Q110" s="3"/>
      <c r="R110" s="3">
        <v>-11024000000</v>
      </c>
      <c r="S110" s="3">
        <v>-1956000000</v>
      </c>
      <c r="T110" s="3">
        <v>16868000000</v>
      </c>
      <c r="U110" s="3">
        <v>26619000000</v>
      </c>
      <c r="V110" s="3"/>
      <c r="W110" s="3"/>
      <c r="X110" s="3">
        <v>2165000000</v>
      </c>
      <c r="Y110" s="3">
        <f t="shared" si="1"/>
        <v>-49844000000</v>
      </c>
      <c r="Z110" s="3"/>
      <c r="AA110" s="3"/>
      <c r="AB110" s="3"/>
      <c r="AC110" s="3"/>
      <c r="AD110" s="3"/>
      <c r="AE110" s="3"/>
      <c r="AF110" s="3"/>
    </row>
    <row r="111" spans="1:32" x14ac:dyDescent="0.25">
      <c r="A111" s="2">
        <v>31868</v>
      </c>
      <c r="B111" s="3">
        <v>60202000000</v>
      </c>
      <c r="C111" s="3">
        <v>24740000000</v>
      </c>
      <c r="D111" s="3">
        <v>27944000000</v>
      </c>
      <c r="E111" s="3"/>
      <c r="F111" s="3">
        <v>100648000000</v>
      </c>
      <c r="G111" s="3">
        <v>22537000000</v>
      </c>
      <c r="H111" s="3">
        <v>24184000000</v>
      </c>
      <c r="I111" s="3">
        <v>5502000000</v>
      </c>
      <c r="J111" s="3">
        <v>-39985000000</v>
      </c>
      <c r="K111" s="3">
        <v>28340000000</v>
      </c>
      <c r="L111" s="3">
        <v>58623000000</v>
      </c>
      <c r="M111" s="3">
        <v>-30283000000</v>
      </c>
      <c r="N111" s="3">
        <v>9143000000</v>
      </c>
      <c r="O111" s="3">
        <v>1120000000</v>
      </c>
      <c r="P111" s="3"/>
      <c r="Q111" s="3"/>
      <c r="R111" s="3">
        <v>21496000000</v>
      </c>
      <c r="S111" s="3">
        <v>-3419000000</v>
      </c>
      <c r="T111" s="3">
        <v>10195000000</v>
      </c>
      <c r="U111" s="3">
        <v>26289000000</v>
      </c>
      <c r="V111" s="3"/>
      <c r="W111" s="3"/>
      <c r="X111" s="3">
        <v>22139000000</v>
      </c>
      <c r="Y111" s="3">
        <f t="shared" si="1"/>
        <v>-30283000000</v>
      </c>
      <c r="Z111" s="3"/>
      <c r="AA111" s="3"/>
      <c r="AB111" s="3"/>
      <c r="AC111" s="3"/>
      <c r="AD111" s="3"/>
      <c r="AE111" s="3"/>
      <c r="AF111" s="3"/>
    </row>
    <row r="112" spans="1:32" x14ac:dyDescent="0.25">
      <c r="A112" s="2">
        <v>31959</v>
      </c>
      <c r="B112" s="3">
        <v>64217000000</v>
      </c>
      <c r="C112" s="3">
        <v>24986000000</v>
      </c>
      <c r="D112" s="3">
        <v>29031000000</v>
      </c>
      <c r="E112" s="3"/>
      <c r="F112" s="3">
        <v>104412000000</v>
      </c>
      <c r="G112" s="3">
        <v>22833000000</v>
      </c>
      <c r="H112" s="3">
        <v>25413000000</v>
      </c>
      <c r="I112" s="3">
        <v>5706000000</v>
      </c>
      <c r="J112" s="3">
        <v>-40129000000</v>
      </c>
      <c r="K112" s="3">
        <v>27433000000</v>
      </c>
      <c r="L112" s="3">
        <v>82434000000</v>
      </c>
      <c r="M112" s="3">
        <v>-55001000000</v>
      </c>
      <c r="N112" s="3">
        <v>8437000000</v>
      </c>
      <c r="O112" s="3">
        <v>1781000000</v>
      </c>
      <c r="P112" s="3"/>
      <c r="Q112" s="3"/>
      <c r="R112" s="3">
        <v>17247000000</v>
      </c>
      <c r="S112" s="3">
        <v>-32000000</v>
      </c>
      <c r="T112" s="3">
        <v>20406000000</v>
      </c>
      <c r="U112" s="3">
        <v>10441000000</v>
      </c>
      <c r="V112" s="3"/>
      <c r="W112" s="3"/>
      <c r="X112" s="3">
        <v>51587000000</v>
      </c>
      <c r="Y112" s="3">
        <f t="shared" si="1"/>
        <v>-55001000000</v>
      </c>
      <c r="Z112" s="3"/>
      <c r="AA112" s="3"/>
      <c r="AB112" s="3"/>
      <c r="AC112" s="3"/>
      <c r="AD112" s="3"/>
      <c r="AE112" s="3"/>
      <c r="AF112" s="3"/>
    </row>
    <row r="113" spans="1:32" x14ac:dyDescent="0.25">
      <c r="A113" s="2">
        <v>32051</v>
      </c>
      <c r="B113" s="3">
        <v>69093000000</v>
      </c>
      <c r="C113" s="3">
        <v>25329000000</v>
      </c>
      <c r="D113" s="3">
        <v>30885000000</v>
      </c>
      <c r="E113" s="3"/>
      <c r="F113" s="3">
        <v>108682000000</v>
      </c>
      <c r="G113" s="3">
        <v>24146000000</v>
      </c>
      <c r="H113" s="3">
        <v>26834000000</v>
      </c>
      <c r="I113" s="3">
        <v>6926000000</v>
      </c>
      <c r="J113" s="3">
        <v>-41282000000</v>
      </c>
      <c r="K113" s="3">
        <v>32475000000</v>
      </c>
      <c r="L113" s="3">
        <v>65153000000</v>
      </c>
      <c r="M113" s="3">
        <v>-32678000000</v>
      </c>
      <c r="N113" s="3">
        <v>11682000000</v>
      </c>
      <c r="O113" s="3">
        <v>6746000000</v>
      </c>
      <c r="P113" s="3"/>
      <c r="Q113" s="3"/>
      <c r="R113" s="3">
        <v>17788000000</v>
      </c>
      <c r="S113" s="3">
        <v>-3741000000</v>
      </c>
      <c r="T113" s="3">
        <v>15762000000</v>
      </c>
      <c r="U113" s="3">
        <v>16282000000</v>
      </c>
      <c r="V113" s="3"/>
      <c r="W113" s="3"/>
      <c r="X113" s="3">
        <v>33109000000</v>
      </c>
      <c r="Y113" s="3">
        <f t="shared" si="1"/>
        <v>-32678000000</v>
      </c>
      <c r="Z113" s="3"/>
      <c r="AA113" s="3"/>
      <c r="AB113" s="3"/>
      <c r="AC113" s="3"/>
      <c r="AD113" s="3"/>
      <c r="AE113" s="3"/>
      <c r="AF113" s="3"/>
    </row>
    <row r="114" spans="1:32" x14ac:dyDescent="0.25">
      <c r="A114" s="2">
        <v>32143</v>
      </c>
      <c r="B114" s="3">
        <v>75655000000</v>
      </c>
      <c r="C114" s="3">
        <v>26598000000</v>
      </c>
      <c r="D114" s="3">
        <v>33853000000</v>
      </c>
      <c r="E114" s="3"/>
      <c r="F114" s="3">
        <v>109963000000</v>
      </c>
      <c r="G114" s="3">
        <v>24503000000</v>
      </c>
      <c r="H114" s="3">
        <v>28519000000</v>
      </c>
      <c r="I114" s="3">
        <v>6074000000</v>
      </c>
      <c r="J114" s="3">
        <v>-32952000000</v>
      </c>
      <c r="K114" s="3">
        <v>-4722000000</v>
      </c>
      <c r="L114" s="3">
        <v>29694000000</v>
      </c>
      <c r="M114" s="3">
        <v>-34416000000</v>
      </c>
      <c r="N114" s="3">
        <v>3207000000</v>
      </c>
      <c r="O114" s="3">
        <v>230000000</v>
      </c>
      <c r="P114" s="3"/>
      <c r="Q114" s="3"/>
      <c r="R114" s="3">
        <v>-6656000000</v>
      </c>
      <c r="S114" s="3">
        <v>-1503000000</v>
      </c>
      <c r="T114" s="3">
        <v>6594000000</v>
      </c>
      <c r="U114" s="3">
        <v>35413000000</v>
      </c>
      <c r="V114" s="3"/>
      <c r="W114" s="3"/>
      <c r="X114" s="3">
        <v>-12313000000</v>
      </c>
      <c r="Y114" s="3">
        <f t="shared" si="1"/>
        <v>-34416000000</v>
      </c>
      <c r="Z114" s="3"/>
      <c r="AA114" s="3"/>
      <c r="AB114" s="3"/>
      <c r="AC114" s="3"/>
      <c r="AD114" s="3"/>
      <c r="AE114" s="3"/>
      <c r="AF114" s="3"/>
    </row>
    <row r="115" spans="1:32" x14ac:dyDescent="0.25">
      <c r="A115" s="2">
        <v>32234</v>
      </c>
      <c r="B115" s="3">
        <v>79542000000</v>
      </c>
      <c r="C115" s="3">
        <v>27567000000</v>
      </c>
      <c r="D115" s="3">
        <v>34045000000</v>
      </c>
      <c r="E115" s="3"/>
      <c r="F115" s="3">
        <v>110836000000</v>
      </c>
      <c r="G115" s="3">
        <v>24282000000</v>
      </c>
      <c r="H115" s="3">
        <v>29318000000</v>
      </c>
      <c r="I115" s="3">
        <v>5615000000</v>
      </c>
      <c r="J115" s="3">
        <v>-28896000000</v>
      </c>
      <c r="K115" s="3">
        <v>22789000000</v>
      </c>
      <c r="L115" s="3">
        <v>73547000000</v>
      </c>
      <c r="M115" s="3">
        <v>-50758000000</v>
      </c>
      <c r="N115" s="3">
        <v>1955000000</v>
      </c>
      <c r="O115" s="3">
        <v>-1728000000</v>
      </c>
      <c r="P115" s="3"/>
      <c r="Q115" s="3"/>
      <c r="R115" s="3">
        <v>22601000000</v>
      </c>
      <c r="S115" s="3">
        <v>-39000000</v>
      </c>
      <c r="T115" s="3">
        <v>13077000000</v>
      </c>
      <c r="U115" s="3">
        <v>21318000000</v>
      </c>
      <c r="V115" s="3"/>
      <c r="W115" s="3"/>
      <c r="X115" s="3">
        <v>39152000000</v>
      </c>
      <c r="Y115" s="3">
        <f t="shared" si="1"/>
        <v>-50758000000</v>
      </c>
      <c r="Z115" s="3"/>
      <c r="AA115" s="3"/>
      <c r="AB115" s="3"/>
      <c r="AC115" s="3"/>
      <c r="AD115" s="3"/>
      <c r="AE115" s="3"/>
      <c r="AF115" s="3"/>
    </row>
    <row r="116" spans="1:32" x14ac:dyDescent="0.25">
      <c r="A116" s="2">
        <v>32325</v>
      </c>
      <c r="B116" s="3">
        <v>80941000000</v>
      </c>
      <c r="C116" s="3">
        <v>28453000000</v>
      </c>
      <c r="D116" s="3">
        <v>35723000000</v>
      </c>
      <c r="E116" s="3"/>
      <c r="F116" s="3">
        <v>110901000000</v>
      </c>
      <c r="G116" s="3">
        <v>24588000000</v>
      </c>
      <c r="H116" s="3">
        <v>31650000000</v>
      </c>
      <c r="I116" s="3">
        <v>5902000000</v>
      </c>
      <c r="J116" s="3">
        <v>-27924000000</v>
      </c>
      <c r="K116" s="3">
        <v>51969000000</v>
      </c>
      <c r="L116" s="3">
        <v>54334000000</v>
      </c>
      <c r="M116" s="3">
        <v>-2365000000</v>
      </c>
      <c r="N116" s="3">
        <v>9795000000</v>
      </c>
      <c r="O116" s="3">
        <v>21000000</v>
      </c>
      <c r="P116" s="3"/>
      <c r="Q116" s="3"/>
      <c r="R116" s="3">
        <v>34773000000</v>
      </c>
      <c r="S116" s="3">
        <v>7380000000</v>
      </c>
      <c r="T116" s="3">
        <v>15784000000</v>
      </c>
      <c r="U116" s="3">
        <v>6121000000</v>
      </c>
      <c r="V116" s="3"/>
      <c r="W116" s="3"/>
      <c r="X116" s="3">
        <v>32429000000</v>
      </c>
      <c r="Y116" s="3">
        <f t="shared" si="1"/>
        <v>-2365000000</v>
      </c>
      <c r="Z116" s="3"/>
      <c r="AA116" s="3"/>
      <c r="AB116" s="3"/>
      <c r="AC116" s="3"/>
      <c r="AD116" s="3"/>
      <c r="AE116" s="3"/>
      <c r="AF116" s="3"/>
    </row>
    <row r="117" spans="1:32" x14ac:dyDescent="0.25">
      <c r="A117" s="2">
        <v>32417</v>
      </c>
      <c r="B117" s="3">
        <v>84092000000</v>
      </c>
      <c r="C117" s="3">
        <v>28302000000</v>
      </c>
      <c r="D117" s="3">
        <v>38046000000</v>
      </c>
      <c r="E117" s="3"/>
      <c r="F117" s="3">
        <v>115489000000</v>
      </c>
      <c r="G117" s="3">
        <v>25157000000</v>
      </c>
      <c r="H117" s="3">
        <v>33496000000</v>
      </c>
      <c r="I117" s="3">
        <v>7685000000</v>
      </c>
      <c r="J117" s="3">
        <v>-31387000000</v>
      </c>
      <c r="K117" s="3">
        <v>35713000000</v>
      </c>
      <c r="L117" s="3">
        <v>86432000000</v>
      </c>
      <c r="M117" s="3">
        <v>-50719000000</v>
      </c>
      <c r="N117" s="3">
        <v>6744000000</v>
      </c>
      <c r="O117" s="3">
        <v>6066000000</v>
      </c>
      <c r="P117" s="3"/>
      <c r="Q117" s="3"/>
      <c r="R117" s="3">
        <v>24828000000</v>
      </c>
      <c r="S117" s="3">
        <v>-1925000000</v>
      </c>
      <c r="T117" s="3">
        <v>21454000000</v>
      </c>
      <c r="U117" s="3">
        <v>23934000000</v>
      </c>
      <c r="V117" s="3"/>
      <c r="W117" s="3"/>
      <c r="X117" s="3">
        <v>41044000000</v>
      </c>
      <c r="Y117" s="3">
        <f t="shared" si="1"/>
        <v>-50719000000</v>
      </c>
      <c r="Z117" s="3"/>
      <c r="AA117" s="3"/>
      <c r="AB117" s="3"/>
      <c r="AC117" s="3"/>
      <c r="AD117" s="3"/>
      <c r="AE117" s="3"/>
      <c r="AF117" s="3"/>
    </row>
    <row r="118" spans="1:32" x14ac:dyDescent="0.25">
      <c r="A118" s="2">
        <v>32509</v>
      </c>
      <c r="B118" s="3">
        <v>86322000000</v>
      </c>
      <c r="C118" s="3">
        <v>30576000000</v>
      </c>
      <c r="D118" s="3">
        <v>40111000000</v>
      </c>
      <c r="E118" s="3"/>
      <c r="F118" s="3">
        <v>118709000000</v>
      </c>
      <c r="G118" s="3">
        <v>25140000000</v>
      </c>
      <c r="H118" s="3">
        <v>35604000000</v>
      </c>
      <c r="I118" s="3">
        <v>6048000000</v>
      </c>
      <c r="J118" s="3">
        <v>-28492000000</v>
      </c>
      <c r="K118" s="3">
        <v>55019000000</v>
      </c>
      <c r="L118" s="3">
        <v>67336000000</v>
      </c>
      <c r="M118" s="3">
        <v>-12317000000</v>
      </c>
      <c r="N118" s="3">
        <v>13452000000</v>
      </c>
      <c r="O118" s="3">
        <v>3730000000</v>
      </c>
      <c r="P118" s="3"/>
      <c r="Q118" s="3"/>
      <c r="R118" s="3">
        <v>33837000000</v>
      </c>
      <c r="S118" s="3">
        <v>4000000000</v>
      </c>
      <c r="T118" s="3">
        <v>19900000000</v>
      </c>
      <c r="U118" s="3">
        <v>27200000000</v>
      </c>
      <c r="V118" s="3"/>
      <c r="W118" s="3"/>
      <c r="X118" s="3">
        <v>20236000000</v>
      </c>
      <c r="Y118" s="3">
        <f t="shared" si="1"/>
        <v>-12317000000</v>
      </c>
      <c r="Z118" s="3"/>
      <c r="AA118" s="3"/>
      <c r="AB118" s="3"/>
      <c r="AC118" s="3"/>
      <c r="AD118" s="3"/>
      <c r="AE118" s="3"/>
      <c r="AF118" s="3"/>
    </row>
    <row r="119" spans="1:32" x14ac:dyDescent="0.25">
      <c r="A119" s="2">
        <v>32599</v>
      </c>
      <c r="B119" s="3">
        <v>91482000000</v>
      </c>
      <c r="C119" s="3">
        <v>31110000000</v>
      </c>
      <c r="D119" s="3">
        <v>42142000000</v>
      </c>
      <c r="E119" s="3"/>
      <c r="F119" s="3">
        <v>121012000000</v>
      </c>
      <c r="G119" s="3">
        <v>25241000000</v>
      </c>
      <c r="H119" s="3">
        <v>37897000000</v>
      </c>
      <c r="I119" s="3">
        <v>5753000000</v>
      </c>
      <c r="J119" s="3">
        <v>-25168000000</v>
      </c>
      <c r="K119" s="3">
        <v>8894000000</v>
      </c>
      <c r="L119" s="3">
        <v>11264000000</v>
      </c>
      <c r="M119" s="3">
        <v>-2370000000</v>
      </c>
      <c r="N119" s="3">
        <v>8378000000</v>
      </c>
      <c r="O119" s="3">
        <v>4633000000</v>
      </c>
      <c r="P119" s="3"/>
      <c r="Q119" s="3"/>
      <c r="R119" s="3">
        <v>-16212000000</v>
      </c>
      <c r="S119" s="3">
        <v>12095000000</v>
      </c>
      <c r="T119" s="3">
        <v>16018000000</v>
      </c>
      <c r="U119" s="3">
        <v>3097000000</v>
      </c>
      <c r="V119" s="3"/>
      <c r="W119" s="3"/>
      <c r="X119" s="3">
        <v>-7851000000</v>
      </c>
      <c r="Y119" s="3">
        <f t="shared" si="1"/>
        <v>-2370000000</v>
      </c>
      <c r="Z119" s="3"/>
      <c r="AA119" s="3"/>
      <c r="AB119" s="3"/>
      <c r="AC119" s="3"/>
      <c r="AD119" s="3"/>
      <c r="AE119" s="3"/>
      <c r="AF119" s="3"/>
    </row>
    <row r="120" spans="1:32" x14ac:dyDescent="0.25">
      <c r="A120" s="2">
        <v>32690</v>
      </c>
      <c r="B120" s="3">
        <v>90743000000</v>
      </c>
      <c r="C120" s="3">
        <v>32316000000</v>
      </c>
      <c r="D120" s="3">
        <v>41810000000</v>
      </c>
      <c r="E120" s="3"/>
      <c r="F120" s="3">
        <v>117459000000</v>
      </c>
      <c r="G120" s="3">
        <v>25792000000</v>
      </c>
      <c r="H120" s="3">
        <v>37038000000</v>
      </c>
      <c r="I120" s="3">
        <v>6630000000</v>
      </c>
      <c r="J120" s="3">
        <v>-22050000000</v>
      </c>
      <c r="K120" s="3">
        <v>58486000000</v>
      </c>
      <c r="L120" s="3">
        <v>80333000000</v>
      </c>
      <c r="M120" s="3">
        <v>-21847000000</v>
      </c>
      <c r="N120" s="3">
        <v>15512000000</v>
      </c>
      <c r="O120" s="3">
        <v>10384000000</v>
      </c>
      <c r="P120" s="3"/>
      <c r="Q120" s="3"/>
      <c r="R120" s="3">
        <v>26594000000</v>
      </c>
      <c r="S120" s="3">
        <v>5996000000</v>
      </c>
      <c r="T120" s="3">
        <v>18327000000</v>
      </c>
      <c r="U120" s="3">
        <v>36444000000</v>
      </c>
      <c r="V120" s="3"/>
      <c r="W120" s="3"/>
      <c r="X120" s="3">
        <v>25562000000</v>
      </c>
      <c r="Y120" s="3">
        <f t="shared" si="1"/>
        <v>-21847000000</v>
      </c>
      <c r="Z120" s="3"/>
      <c r="AA120" s="3"/>
      <c r="AB120" s="3"/>
      <c r="AC120" s="3"/>
      <c r="AD120" s="3"/>
      <c r="AE120" s="3"/>
      <c r="AF120" s="3"/>
    </row>
    <row r="121" spans="1:32" x14ac:dyDescent="0.25">
      <c r="A121" s="2">
        <v>32782</v>
      </c>
      <c r="B121" s="3">
        <v>91369000000</v>
      </c>
      <c r="C121" s="3">
        <v>33087000000</v>
      </c>
      <c r="D121" s="3">
        <v>42322000000</v>
      </c>
      <c r="E121" s="3"/>
      <c r="F121" s="3">
        <v>120485000000</v>
      </c>
      <c r="G121" s="3">
        <v>26306000000</v>
      </c>
      <c r="H121" s="3">
        <v>36023000000</v>
      </c>
      <c r="I121" s="3">
        <v>7739000000</v>
      </c>
      <c r="J121" s="3">
        <v>-23775000000</v>
      </c>
      <c r="K121" s="3">
        <v>60512000000</v>
      </c>
      <c r="L121" s="3">
        <v>71368000000</v>
      </c>
      <c r="M121" s="3">
        <v>-10856000000</v>
      </c>
      <c r="N121" s="3">
        <v>13631000000</v>
      </c>
      <c r="O121" s="3">
        <v>12419000000</v>
      </c>
      <c r="P121" s="3"/>
      <c r="Q121" s="3"/>
      <c r="R121" s="3">
        <v>31260000000</v>
      </c>
      <c r="S121" s="3">
        <v>3202000000</v>
      </c>
      <c r="T121" s="3">
        <v>21555000000</v>
      </c>
      <c r="U121" s="3">
        <v>8111000000</v>
      </c>
      <c r="V121" s="3"/>
      <c r="W121" s="3"/>
      <c r="X121" s="3">
        <v>41702000000</v>
      </c>
      <c r="Y121" s="3">
        <f t="shared" si="1"/>
        <v>-10856000000</v>
      </c>
      <c r="Z121" s="3"/>
      <c r="AA121" s="3"/>
      <c r="AB121" s="3"/>
      <c r="AC121" s="3"/>
      <c r="AD121" s="3"/>
      <c r="AE121" s="3"/>
      <c r="AF121" s="3"/>
    </row>
    <row r="122" spans="1:32" x14ac:dyDescent="0.25">
      <c r="A122" s="2">
        <v>32874</v>
      </c>
      <c r="B122" s="3">
        <v>95070000000</v>
      </c>
      <c r="C122" s="3">
        <v>35016000000</v>
      </c>
      <c r="D122" s="3">
        <v>43001000000</v>
      </c>
      <c r="E122" s="3"/>
      <c r="F122" s="3">
        <v>124947000000</v>
      </c>
      <c r="G122" s="3">
        <v>28173000000</v>
      </c>
      <c r="H122" s="3">
        <v>37073000000</v>
      </c>
      <c r="I122" s="3">
        <v>6540000000</v>
      </c>
      <c r="J122" s="3">
        <v>-23646000000</v>
      </c>
      <c r="K122" s="3">
        <v>-36516000000</v>
      </c>
      <c r="L122" s="3">
        <v>-22165000000</v>
      </c>
      <c r="M122" s="3">
        <v>-14351000000</v>
      </c>
      <c r="N122" s="3">
        <v>11703000000</v>
      </c>
      <c r="O122" s="3">
        <v>-117000000</v>
      </c>
      <c r="P122" s="3"/>
      <c r="Q122" s="3"/>
      <c r="R122" s="3">
        <v>-51279000000</v>
      </c>
      <c r="S122" s="3">
        <v>3177000000</v>
      </c>
      <c r="T122" s="3">
        <v>17086000000</v>
      </c>
      <c r="U122" s="3">
        <v>-7965000000</v>
      </c>
      <c r="V122" s="3"/>
      <c r="W122" s="3"/>
      <c r="X122" s="3">
        <v>-31286000000</v>
      </c>
      <c r="Y122" s="3">
        <f t="shared" si="1"/>
        <v>-14351000000</v>
      </c>
      <c r="Z122" s="3"/>
      <c r="AA122" s="3"/>
      <c r="AB122" s="3"/>
      <c r="AC122" s="3"/>
      <c r="AD122" s="3"/>
      <c r="AE122" s="3"/>
      <c r="AF122" s="3"/>
    </row>
    <row r="123" spans="1:32" x14ac:dyDescent="0.25">
      <c r="A123" s="2">
        <v>32964</v>
      </c>
      <c r="B123" s="3">
        <v>96273000000</v>
      </c>
      <c r="C123" s="3">
        <v>35988000000</v>
      </c>
      <c r="D123" s="3">
        <v>43170000000</v>
      </c>
      <c r="E123" s="3"/>
      <c r="F123" s="3">
        <v>121782000000</v>
      </c>
      <c r="G123" s="3">
        <v>28764000000</v>
      </c>
      <c r="H123" s="3">
        <v>36764000000</v>
      </c>
      <c r="I123" s="3">
        <v>7644000000</v>
      </c>
      <c r="J123" s="3">
        <v>-19524000000</v>
      </c>
      <c r="K123" s="3">
        <v>40343000000</v>
      </c>
      <c r="L123" s="3">
        <v>44008000000</v>
      </c>
      <c r="M123" s="3">
        <v>-3665000000</v>
      </c>
      <c r="N123" s="3">
        <v>7790000000</v>
      </c>
      <c r="O123" s="3">
        <v>13725000000</v>
      </c>
      <c r="P123" s="3"/>
      <c r="Q123" s="3"/>
      <c r="R123" s="3">
        <v>19199000000</v>
      </c>
      <c r="S123" s="3">
        <v>-371000000</v>
      </c>
      <c r="T123" s="3">
        <v>16913000000</v>
      </c>
      <c r="U123" s="3">
        <v>6756000000</v>
      </c>
      <c r="V123" s="3"/>
      <c r="W123" s="3"/>
      <c r="X123" s="3">
        <v>20339000000</v>
      </c>
      <c r="Y123" s="3">
        <f t="shared" si="1"/>
        <v>-3665000000</v>
      </c>
      <c r="Z123" s="3"/>
      <c r="AA123" s="3"/>
      <c r="AB123" s="3"/>
      <c r="AC123" s="3"/>
      <c r="AD123" s="3"/>
      <c r="AE123" s="3"/>
      <c r="AF123" s="3"/>
    </row>
    <row r="124" spans="1:32" x14ac:dyDescent="0.25">
      <c r="A124" s="2">
        <v>33055</v>
      </c>
      <c r="B124" s="3">
        <v>97227000000</v>
      </c>
      <c r="C124" s="3">
        <v>37402000000</v>
      </c>
      <c r="D124" s="3">
        <v>43183000000</v>
      </c>
      <c r="E124" s="3"/>
      <c r="F124" s="3">
        <v>124132000000</v>
      </c>
      <c r="G124" s="3">
        <v>29923000000</v>
      </c>
      <c r="H124" s="3">
        <v>37956000000</v>
      </c>
      <c r="I124" s="3">
        <v>7339000000</v>
      </c>
      <c r="J124" s="3">
        <v>-21537000000</v>
      </c>
      <c r="K124" s="3">
        <v>54942000000</v>
      </c>
      <c r="L124" s="3">
        <v>73848000000</v>
      </c>
      <c r="M124" s="3">
        <v>-18906000000</v>
      </c>
      <c r="N124" s="3">
        <v>29124000000</v>
      </c>
      <c r="O124" s="3">
        <v>9996000000</v>
      </c>
      <c r="P124" s="3"/>
      <c r="Q124" s="3"/>
      <c r="R124" s="3">
        <v>17561000000</v>
      </c>
      <c r="S124" s="3">
        <v>-1739000000</v>
      </c>
      <c r="T124" s="3">
        <v>19540000000</v>
      </c>
      <c r="U124" s="3">
        <v>9213000000</v>
      </c>
      <c r="V124" s="3"/>
      <c r="W124" s="3"/>
      <c r="X124" s="3">
        <v>45095000000</v>
      </c>
      <c r="Y124" s="3">
        <f t="shared" si="1"/>
        <v>-18906000000</v>
      </c>
      <c r="Z124" s="3"/>
      <c r="AA124" s="3"/>
      <c r="AB124" s="3"/>
      <c r="AC124" s="3"/>
      <c r="AD124" s="3"/>
      <c r="AE124" s="3"/>
      <c r="AF124" s="3"/>
    </row>
    <row r="125" spans="1:32" x14ac:dyDescent="0.25">
      <c r="A125" s="2">
        <v>33147</v>
      </c>
      <c r="B125" s="3">
        <v>98831000000</v>
      </c>
      <c r="C125" s="3">
        <v>39428000000</v>
      </c>
      <c r="D125" s="3">
        <v>47541000000</v>
      </c>
      <c r="E125" s="3"/>
      <c r="F125" s="3">
        <v>127577000000</v>
      </c>
      <c r="G125" s="3">
        <v>30795000000</v>
      </c>
      <c r="H125" s="3">
        <v>36553000000</v>
      </c>
      <c r="I125" s="3">
        <v>5133000000</v>
      </c>
      <c r="J125" s="3">
        <v>-14258000000</v>
      </c>
      <c r="K125" s="3">
        <v>45215000000</v>
      </c>
      <c r="L125" s="3">
        <v>66419000000</v>
      </c>
      <c r="M125" s="3">
        <v>-21204000000</v>
      </c>
      <c r="N125" s="3">
        <v>11313000000</v>
      </c>
      <c r="O125" s="3">
        <v>6953000000</v>
      </c>
      <c r="P125" s="3"/>
      <c r="Q125" s="3"/>
      <c r="R125" s="3">
        <v>25858000000</v>
      </c>
      <c r="S125" s="3">
        <v>1091000000</v>
      </c>
      <c r="T125" s="3">
        <v>17709000000</v>
      </c>
      <c r="U125" s="3">
        <v>17763000000</v>
      </c>
      <c r="V125" s="3"/>
      <c r="W125" s="3"/>
      <c r="X125" s="3">
        <v>30947000000</v>
      </c>
      <c r="Y125" s="3">
        <f t="shared" si="1"/>
        <v>-21204000000</v>
      </c>
      <c r="Z125" s="3"/>
      <c r="AA125" s="3"/>
      <c r="AB125" s="3"/>
      <c r="AC125" s="3"/>
      <c r="AD125" s="3"/>
      <c r="AE125" s="3"/>
      <c r="AF125" s="3"/>
    </row>
    <row r="126" spans="1:32" x14ac:dyDescent="0.25">
      <c r="A126" s="2">
        <v>33239</v>
      </c>
      <c r="B126" s="3">
        <v>101258000000</v>
      </c>
      <c r="C126" s="3">
        <v>37891000000</v>
      </c>
      <c r="D126" s="3">
        <v>43576000000</v>
      </c>
      <c r="E126" s="3"/>
      <c r="F126" s="3">
        <v>122326000000</v>
      </c>
      <c r="G126" s="3">
        <v>29801000000</v>
      </c>
      <c r="H126" s="3">
        <v>35468000000</v>
      </c>
      <c r="I126" s="3">
        <v>-14828000000</v>
      </c>
      <c r="J126" s="3">
        <v>9957000000</v>
      </c>
      <c r="K126" s="3">
        <v>14139000000</v>
      </c>
      <c r="L126" s="3">
        <v>11158000000</v>
      </c>
      <c r="M126" s="3">
        <v>2981000000</v>
      </c>
      <c r="N126" s="3">
        <v>17887000000</v>
      </c>
      <c r="O126" s="3">
        <v>8301000000</v>
      </c>
      <c r="P126" s="3"/>
      <c r="Q126" s="3"/>
      <c r="R126" s="3">
        <v>-12402000000</v>
      </c>
      <c r="S126" s="3">
        <v>353000000</v>
      </c>
      <c r="T126" s="3">
        <v>7644000000</v>
      </c>
      <c r="U126" s="3">
        <v>10687000000</v>
      </c>
      <c r="V126" s="3"/>
      <c r="W126" s="3"/>
      <c r="X126" s="3">
        <v>-7173000000</v>
      </c>
      <c r="Y126" s="3">
        <f t="shared" si="1"/>
        <v>2981000000</v>
      </c>
      <c r="Z126" s="3"/>
      <c r="AA126" s="3"/>
      <c r="AB126" s="3"/>
      <c r="AC126" s="3"/>
      <c r="AD126" s="3"/>
      <c r="AE126" s="3"/>
      <c r="AF126" s="3"/>
    </row>
    <row r="127" spans="1:32" x14ac:dyDescent="0.25">
      <c r="A127" s="2">
        <v>33329</v>
      </c>
      <c r="B127" s="3">
        <v>102674000000</v>
      </c>
      <c r="C127" s="3">
        <v>40745000000</v>
      </c>
      <c r="D127" s="3">
        <v>38787000000</v>
      </c>
      <c r="E127" s="3"/>
      <c r="F127" s="3">
        <v>120103000000</v>
      </c>
      <c r="G127" s="3">
        <v>29660000000</v>
      </c>
      <c r="H127" s="3">
        <v>33510000000</v>
      </c>
      <c r="I127" s="3">
        <v>-3593000000</v>
      </c>
      <c r="J127" s="3">
        <v>2525000000</v>
      </c>
      <c r="K127" s="3">
        <v>-500000000</v>
      </c>
      <c r="L127" s="3">
        <v>12260000000</v>
      </c>
      <c r="M127" s="3">
        <v>-12760000000</v>
      </c>
      <c r="N127" s="3">
        <v>1475000000</v>
      </c>
      <c r="O127" s="3">
        <v>2976000000</v>
      </c>
      <c r="P127" s="3"/>
      <c r="Q127" s="3"/>
      <c r="R127" s="3">
        <v>-3937000000</v>
      </c>
      <c r="S127" s="3">
        <v>-1014000000</v>
      </c>
      <c r="T127" s="3">
        <v>13623000000</v>
      </c>
      <c r="U127" s="3">
        <v>24986000000</v>
      </c>
      <c r="V127" s="3"/>
      <c r="W127" s="3"/>
      <c r="X127" s="3">
        <v>-26349000000</v>
      </c>
      <c r="Y127" s="3">
        <f t="shared" si="1"/>
        <v>-12760000000</v>
      </c>
      <c r="Z127" s="3"/>
      <c r="AA127" s="3"/>
      <c r="AB127" s="3"/>
      <c r="AC127" s="3"/>
      <c r="AD127" s="3"/>
      <c r="AE127" s="3"/>
      <c r="AF127" s="3"/>
    </row>
    <row r="128" spans="1:32" x14ac:dyDescent="0.25">
      <c r="A128" s="2">
        <v>33420</v>
      </c>
      <c r="B128" s="3">
        <v>104238000000</v>
      </c>
      <c r="C128" s="3">
        <v>41860000000</v>
      </c>
      <c r="D128" s="3">
        <v>37079000000</v>
      </c>
      <c r="E128" s="3"/>
      <c r="F128" s="3">
        <v>122448000000</v>
      </c>
      <c r="G128" s="3">
        <v>29200000000</v>
      </c>
      <c r="H128" s="3">
        <v>32683000000</v>
      </c>
      <c r="I128" s="3">
        <v>3033000000</v>
      </c>
      <c r="J128" s="3">
        <v>-4186000000</v>
      </c>
      <c r="K128" s="3">
        <v>29031000000</v>
      </c>
      <c r="L128" s="3">
        <v>45707000000</v>
      </c>
      <c r="M128" s="3">
        <v>-16676000000</v>
      </c>
      <c r="N128" s="3">
        <v>22487000000</v>
      </c>
      <c r="O128" s="3">
        <v>15444000000</v>
      </c>
      <c r="P128" s="3"/>
      <c r="Q128" s="3"/>
      <c r="R128" s="3">
        <v>-5023000000</v>
      </c>
      <c r="S128" s="3">
        <v>-3877000000</v>
      </c>
      <c r="T128" s="3">
        <v>11778000000</v>
      </c>
      <c r="U128" s="3">
        <v>14182000000</v>
      </c>
      <c r="V128" s="3"/>
      <c r="W128" s="3"/>
      <c r="X128" s="3">
        <v>19747000000</v>
      </c>
      <c r="Y128" s="3">
        <f t="shared" si="1"/>
        <v>-16676000000</v>
      </c>
      <c r="Z128" s="3"/>
      <c r="AA128" s="3"/>
      <c r="AB128" s="3"/>
      <c r="AC128" s="3"/>
      <c r="AD128" s="3"/>
      <c r="AE128" s="3"/>
      <c r="AF128" s="3"/>
    </row>
    <row r="129" spans="1:32" x14ac:dyDescent="0.25">
      <c r="A129" s="2">
        <v>33512</v>
      </c>
      <c r="B129" s="3">
        <v>105913000000</v>
      </c>
      <c r="C129" s="3">
        <v>43766000000</v>
      </c>
      <c r="D129" s="3">
        <v>35890000000</v>
      </c>
      <c r="E129" s="3"/>
      <c r="F129" s="3">
        <v>126143000000</v>
      </c>
      <c r="G129" s="3">
        <v>29799000000</v>
      </c>
      <c r="H129" s="3">
        <v>29540000000</v>
      </c>
      <c r="I129" s="3">
        <v>5488000000</v>
      </c>
      <c r="J129" s="3">
        <v>-5401000000</v>
      </c>
      <c r="K129" s="3">
        <v>33083000000</v>
      </c>
      <c r="L129" s="3">
        <v>50461000000</v>
      </c>
      <c r="M129" s="3">
        <v>-17378000000</v>
      </c>
      <c r="N129" s="3">
        <v>7406000000</v>
      </c>
      <c r="O129" s="3">
        <v>5332000000</v>
      </c>
      <c r="P129" s="3"/>
      <c r="Q129" s="3"/>
      <c r="R129" s="3">
        <v>21570000000</v>
      </c>
      <c r="S129" s="3">
        <v>-1225000000</v>
      </c>
      <c r="T129" s="3">
        <v>1490000000</v>
      </c>
      <c r="U129" s="3">
        <v>22707000000</v>
      </c>
      <c r="V129" s="3"/>
      <c r="W129" s="3"/>
      <c r="X129" s="3">
        <v>26264000000</v>
      </c>
      <c r="Y129" s="3">
        <f t="shared" si="1"/>
        <v>-17378000000</v>
      </c>
      <c r="Z129" s="3"/>
      <c r="AA129" s="3"/>
      <c r="AB129" s="3"/>
      <c r="AC129" s="3"/>
      <c r="AD129" s="3"/>
      <c r="AE129" s="3"/>
      <c r="AF129" s="3"/>
    </row>
    <row r="130" spans="1:32" x14ac:dyDescent="0.25">
      <c r="A130" s="2">
        <v>33604</v>
      </c>
      <c r="B130" s="3">
        <v>108062000000</v>
      </c>
      <c r="C130" s="3">
        <v>44164000000</v>
      </c>
      <c r="D130" s="3">
        <v>35560000000</v>
      </c>
      <c r="E130" s="3"/>
      <c r="F130" s="3">
        <v>127962000000</v>
      </c>
      <c r="G130" s="3">
        <v>29762000000</v>
      </c>
      <c r="H130" s="3">
        <v>29086000000</v>
      </c>
      <c r="I130" s="3">
        <v>7210000000</v>
      </c>
      <c r="J130" s="3">
        <v>-6234000000</v>
      </c>
      <c r="K130" s="3">
        <v>12672000000</v>
      </c>
      <c r="L130" s="3">
        <v>31458000000</v>
      </c>
      <c r="M130" s="3">
        <v>-18786000000</v>
      </c>
      <c r="N130" s="3">
        <v>21939000000</v>
      </c>
      <c r="O130" s="3">
        <v>2723000000</v>
      </c>
      <c r="P130" s="3"/>
      <c r="Q130" s="3"/>
      <c r="R130" s="3">
        <v>-13047000000</v>
      </c>
      <c r="S130" s="3">
        <v>1057000000</v>
      </c>
      <c r="T130" s="3">
        <v>3331000000</v>
      </c>
      <c r="U130" s="3">
        <v>20513000000</v>
      </c>
      <c r="V130" s="3"/>
      <c r="W130" s="3"/>
      <c r="X130" s="3">
        <v>7614000000</v>
      </c>
      <c r="Y130" s="3">
        <f t="shared" si="1"/>
        <v>-18786000000</v>
      </c>
      <c r="Z130" s="3"/>
      <c r="AA130" s="3"/>
      <c r="AB130" s="3"/>
      <c r="AC130" s="3"/>
      <c r="AD130" s="3"/>
      <c r="AE130" s="3"/>
      <c r="AF130" s="3"/>
    </row>
    <row r="131" spans="1:32" x14ac:dyDescent="0.25">
      <c r="A131" s="2">
        <v>33695</v>
      </c>
      <c r="B131" s="3">
        <v>107941000000</v>
      </c>
      <c r="C131" s="3">
        <v>44133000000</v>
      </c>
      <c r="D131" s="3">
        <v>36063000000</v>
      </c>
      <c r="E131" s="3"/>
      <c r="F131" s="3">
        <v>132484000000</v>
      </c>
      <c r="G131" s="3">
        <v>29443000000</v>
      </c>
      <c r="H131" s="3">
        <v>29750000000</v>
      </c>
      <c r="I131" s="3">
        <v>8349000000</v>
      </c>
      <c r="J131" s="3">
        <v>-11890000000</v>
      </c>
      <c r="K131" s="3">
        <v>20972000000</v>
      </c>
      <c r="L131" s="3">
        <v>54471000000</v>
      </c>
      <c r="M131" s="3">
        <v>-33499000000</v>
      </c>
      <c r="N131" s="3">
        <v>15005000000</v>
      </c>
      <c r="O131" s="3">
        <v>7072000000</v>
      </c>
      <c r="P131" s="3"/>
      <c r="Q131" s="3"/>
      <c r="R131" s="3">
        <v>359000000</v>
      </c>
      <c r="S131" s="3">
        <v>-1464000000</v>
      </c>
      <c r="T131" s="3">
        <v>10654000000</v>
      </c>
      <c r="U131" s="3">
        <v>33150000000</v>
      </c>
      <c r="V131" s="3"/>
      <c r="W131" s="3"/>
      <c r="X131" s="3">
        <v>10667000000</v>
      </c>
      <c r="Y131" s="3">
        <f t="shared" ref="Y131:Y194" si="2">N131+O131+R131+S131-T131-U131-X131</f>
        <v>-33499000000</v>
      </c>
      <c r="Z131" s="3"/>
      <c r="AA131" s="3"/>
      <c r="AB131" s="3"/>
      <c r="AC131" s="3"/>
      <c r="AD131" s="3"/>
      <c r="AE131" s="3"/>
      <c r="AF131" s="3"/>
    </row>
    <row r="132" spans="1:32" x14ac:dyDescent="0.25">
      <c r="A132" s="2">
        <v>33786</v>
      </c>
      <c r="B132" s="3">
        <v>110847000000</v>
      </c>
      <c r="C132" s="3">
        <v>44609000000</v>
      </c>
      <c r="D132" s="3">
        <v>33946000000</v>
      </c>
      <c r="E132" s="3"/>
      <c r="F132" s="3">
        <v>136048000000</v>
      </c>
      <c r="G132" s="3">
        <v>30175000000</v>
      </c>
      <c r="H132" s="3">
        <v>28364000000</v>
      </c>
      <c r="I132" s="3">
        <v>9517000000</v>
      </c>
      <c r="J132" s="3">
        <v>-14703000000</v>
      </c>
      <c r="K132" s="3">
        <v>20709000000</v>
      </c>
      <c r="L132" s="3">
        <v>42070000000</v>
      </c>
      <c r="M132" s="3">
        <v>-21361000000</v>
      </c>
      <c r="N132" s="3">
        <v>12296000000</v>
      </c>
      <c r="O132" s="3">
        <v>20235000000</v>
      </c>
      <c r="P132" s="3"/>
      <c r="Q132" s="3"/>
      <c r="R132" s="3">
        <v>-9870000000</v>
      </c>
      <c r="S132" s="3">
        <v>-1952000000</v>
      </c>
      <c r="T132" s="3">
        <v>10037000000</v>
      </c>
      <c r="U132" s="3">
        <v>8371000000</v>
      </c>
      <c r="V132" s="3"/>
      <c r="W132" s="3"/>
      <c r="X132" s="3">
        <v>23662000000</v>
      </c>
      <c r="Y132" s="3">
        <f t="shared" si="2"/>
        <v>-21361000000</v>
      </c>
      <c r="Z132" s="3"/>
      <c r="AA132" s="3"/>
      <c r="AB132" s="3"/>
      <c r="AC132" s="3"/>
      <c r="AD132" s="3"/>
      <c r="AE132" s="3"/>
      <c r="AF132" s="3"/>
    </row>
    <row r="133" spans="1:32" x14ac:dyDescent="0.25">
      <c r="A133" s="2">
        <v>33878</v>
      </c>
      <c r="B133" s="3">
        <v>112781000000</v>
      </c>
      <c r="C133" s="3">
        <v>44343000000</v>
      </c>
      <c r="D133" s="3">
        <v>33511000000</v>
      </c>
      <c r="E133" s="3"/>
      <c r="F133" s="3">
        <v>140034000000</v>
      </c>
      <c r="G133" s="3">
        <v>30182000000</v>
      </c>
      <c r="H133" s="3">
        <v>27645000000</v>
      </c>
      <c r="I133" s="3">
        <v>11561000000</v>
      </c>
      <c r="J133" s="3">
        <v>-18787000000</v>
      </c>
      <c r="K133" s="3">
        <v>30547000000</v>
      </c>
      <c r="L133" s="3">
        <v>50843000000</v>
      </c>
      <c r="M133" s="3">
        <v>-20296000000</v>
      </c>
      <c r="N133" s="3">
        <v>9515000000</v>
      </c>
      <c r="O133" s="3">
        <v>20654000000</v>
      </c>
      <c r="P133" s="3"/>
      <c r="Q133" s="3"/>
      <c r="R133" s="3">
        <v>1920000000</v>
      </c>
      <c r="S133" s="3">
        <v>-1542000000</v>
      </c>
      <c r="T133" s="3">
        <v>6293000000</v>
      </c>
      <c r="U133" s="3">
        <v>30165000000</v>
      </c>
      <c r="V133" s="3"/>
      <c r="W133" s="3"/>
      <c r="X133" s="3">
        <v>14385000000</v>
      </c>
      <c r="Y133" s="3">
        <f t="shared" si="2"/>
        <v>-20296000000</v>
      </c>
      <c r="Z133" s="3"/>
      <c r="AA133" s="3"/>
      <c r="AB133" s="3"/>
      <c r="AC133" s="3"/>
      <c r="AD133" s="3"/>
      <c r="AE133" s="3"/>
      <c r="AF133" s="3"/>
    </row>
    <row r="134" spans="1:32" x14ac:dyDescent="0.25">
      <c r="A134" s="2">
        <v>33970</v>
      </c>
      <c r="B134" s="3">
        <v>112099000000</v>
      </c>
      <c r="C134" s="3">
        <v>45984000000</v>
      </c>
      <c r="D134" s="3">
        <v>34577000000</v>
      </c>
      <c r="E134" s="3"/>
      <c r="F134" s="3">
        <v>142331000000</v>
      </c>
      <c r="G134" s="3">
        <v>29996000000</v>
      </c>
      <c r="H134" s="3">
        <v>26769000000</v>
      </c>
      <c r="I134" s="3">
        <v>8339000000</v>
      </c>
      <c r="J134" s="3">
        <v>-14777000000</v>
      </c>
      <c r="K134" s="3">
        <v>26668000000</v>
      </c>
      <c r="L134" s="3">
        <v>29708000000</v>
      </c>
      <c r="M134" s="3">
        <v>-3040000000</v>
      </c>
      <c r="N134" s="3">
        <v>20159000000</v>
      </c>
      <c r="O134" s="3">
        <v>23499000000</v>
      </c>
      <c r="P134" s="3"/>
      <c r="Q134" s="3"/>
      <c r="R134" s="3">
        <v>-17973000000</v>
      </c>
      <c r="S134" s="3">
        <v>983000000</v>
      </c>
      <c r="T134" s="3">
        <v>13237000000</v>
      </c>
      <c r="U134" s="3">
        <v>26548000000</v>
      </c>
      <c r="V134" s="3"/>
      <c r="W134" s="3"/>
      <c r="X134" s="3">
        <v>-10077000000</v>
      </c>
      <c r="Y134" s="3">
        <f t="shared" si="2"/>
        <v>-3040000000</v>
      </c>
      <c r="Z134" s="3"/>
      <c r="AA134" s="3"/>
      <c r="AB134" s="3"/>
      <c r="AC134" s="3"/>
      <c r="AD134" s="3"/>
      <c r="AE134" s="3"/>
      <c r="AF134" s="3"/>
    </row>
    <row r="135" spans="1:32" x14ac:dyDescent="0.25">
      <c r="A135" s="2">
        <v>34060</v>
      </c>
      <c r="B135" s="3">
        <v>113257000000</v>
      </c>
      <c r="C135" s="3">
        <v>46457000000</v>
      </c>
      <c r="D135" s="3">
        <v>35114000000</v>
      </c>
      <c r="E135" s="3"/>
      <c r="F135" s="3">
        <v>146800000000</v>
      </c>
      <c r="G135" s="3">
        <v>30661000000</v>
      </c>
      <c r="H135" s="3">
        <v>28934000000</v>
      </c>
      <c r="I135" s="3">
        <v>9111000000</v>
      </c>
      <c r="J135" s="3">
        <v>-20679000000</v>
      </c>
      <c r="K135" s="3">
        <v>48236000000</v>
      </c>
      <c r="L135" s="3">
        <v>60992000000</v>
      </c>
      <c r="M135" s="3">
        <v>-12756000000</v>
      </c>
      <c r="N135" s="3">
        <v>25657000000</v>
      </c>
      <c r="O135" s="3">
        <v>27339000000</v>
      </c>
      <c r="P135" s="3"/>
      <c r="Q135" s="3"/>
      <c r="R135" s="3">
        <v>-3938000000</v>
      </c>
      <c r="S135" s="3">
        <v>-822000000</v>
      </c>
      <c r="T135" s="3">
        <v>13779000000</v>
      </c>
      <c r="U135" s="3">
        <v>30525000000</v>
      </c>
      <c r="V135" s="3"/>
      <c r="W135" s="3"/>
      <c r="X135" s="3">
        <v>16688000000</v>
      </c>
      <c r="Y135" s="3">
        <f t="shared" si="2"/>
        <v>-12756000000</v>
      </c>
      <c r="Z135" s="3"/>
      <c r="AA135" s="3"/>
      <c r="AB135" s="3"/>
      <c r="AC135" s="3"/>
      <c r="AD135" s="3"/>
      <c r="AE135" s="3"/>
      <c r="AF135" s="3"/>
    </row>
    <row r="136" spans="1:32" x14ac:dyDescent="0.25">
      <c r="A136" s="2">
        <v>34151</v>
      </c>
      <c r="B136" s="3">
        <v>112982000000</v>
      </c>
      <c r="C136" s="3">
        <v>46707000000</v>
      </c>
      <c r="D136" s="3">
        <v>35813000000</v>
      </c>
      <c r="E136" s="3"/>
      <c r="F136" s="3">
        <v>147763000000</v>
      </c>
      <c r="G136" s="3">
        <v>30922000000</v>
      </c>
      <c r="H136" s="3">
        <v>28214000000</v>
      </c>
      <c r="I136" s="3">
        <v>9906000000</v>
      </c>
      <c r="J136" s="3">
        <v>-21302000000</v>
      </c>
      <c r="K136" s="3">
        <v>63580000000</v>
      </c>
      <c r="L136" s="3">
        <v>95573000000</v>
      </c>
      <c r="M136" s="3">
        <v>-31993000000</v>
      </c>
      <c r="N136" s="3">
        <v>23760000000</v>
      </c>
      <c r="O136" s="3">
        <v>50395000000</v>
      </c>
      <c r="P136" s="3"/>
      <c r="Q136" s="3"/>
      <c r="R136" s="3">
        <v>-11120000000</v>
      </c>
      <c r="S136" s="3">
        <v>545000000</v>
      </c>
      <c r="T136" s="3">
        <v>22294000000</v>
      </c>
      <c r="U136" s="3">
        <v>42512000000</v>
      </c>
      <c r="V136" s="3"/>
      <c r="W136" s="3"/>
      <c r="X136" s="3">
        <v>30767000000</v>
      </c>
      <c r="Y136" s="3">
        <f t="shared" si="2"/>
        <v>-31993000000</v>
      </c>
      <c r="Z136" s="3"/>
      <c r="AA136" s="3"/>
      <c r="AB136" s="3"/>
      <c r="AC136" s="3"/>
      <c r="AD136" s="3"/>
      <c r="AE136" s="3"/>
      <c r="AF136" s="3"/>
    </row>
    <row r="137" spans="1:32" x14ac:dyDescent="0.25">
      <c r="A137" s="2">
        <v>34243</v>
      </c>
      <c r="B137" s="3">
        <v>118605000000</v>
      </c>
      <c r="C137" s="3">
        <v>46766000000</v>
      </c>
      <c r="D137" s="3">
        <v>36101000000</v>
      </c>
      <c r="E137" s="3"/>
      <c r="F137" s="3">
        <v>152500000000</v>
      </c>
      <c r="G137" s="3">
        <v>32202000000</v>
      </c>
      <c r="H137" s="3">
        <v>32371000000</v>
      </c>
      <c r="I137" s="3">
        <v>12456000000</v>
      </c>
      <c r="J137" s="3">
        <v>-28058000000</v>
      </c>
      <c r="K137" s="3">
        <v>60915000000</v>
      </c>
      <c r="L137" s="3">
        <v>92333000000</v>
      </c>
      <c r="M137" s="3">
        <v>-31418000000</v>
      </c>
      <c r="N137" s="3">
        <v>13223000000</v>
      </c>
      <c r="O137" s="3">
        <v>36684000000</v>
      </c>
      <c r="P137" s="3"/>
      <c r="Q137" s="3"/>
      <c r="R137" s="3">
        <v>10335000000</v>
      </c>
      <c r="S137" s="3">
        <v>673000000</v>
      </c>
      <c r="T137" s="3">
        <v>900000000</v>
      </c>
      <c r="U137" s="3">
        <v>74802000000</v>
      </c>
      <c r="V137" s="3"/>
      <c r="W137" s="3"/>
      <c r="X137" s="3">
        <v>16631000000</v>
      </c>
      <c r="Y137" s="3">
        <f t="shared" si="2"/>
        <v>-31418000000</v>
      </c>
      <c r="Z137" s="3"/>
      <c r="AA137" s="3"/>
      <c r="AB137" s="3"/>
      <c r="AC137" s="3"/>
      <c r="AD137" s="3"/>
      <c r="AE137" s="3"/>
      <c r="AF137" s="3"/>
    </row>
    <row r="138" spans="1:32" x14ac:dyDescent="0.25">
      <c r="A138" s="2">
        <v>34335</v>
      </c>
      <c r="B138" s="3">
        <v>118833000000</v>
      </c>
      <c r="C138" s="3">
        <v>48362000000</v>
      </c>
      <c r="D138" s="3">
        <v>37704000000</v>
      </c>
      <c r="E138" s="3"/>
      <c r="F138" s="3">
        <v>156303000000</v>
      </c>
      <c r="G138" s="3">
        <v>32809000000</v>
      </c>
      <c r="H138" s="3">
        <v>32273000000</v>
      </c>
      <c r="I138" s="3">
        <v>8495000000</v>
      </c>
      <c r="J138" s="3">
        <v>-24981000000</v>
      </c>
      <c r="K138" s="3">
        <v>41558000000</v>
      </c>
      <c r="L138" s="3">
        <v>91306000000</v>
      </c>
      <c r="M138" s="3">
        <v>-49748000000</v>
      </c>
      <c r="N138" s="3">
        <v>30372000000</v>
      </c>
      <c r="O138" s="3">
        <v>9979000000</v>
      </c>
      <c r="P138" s="3"/>
      <c r="Q138" s="3"/>
      <c r="R138" s="3">
        <v>1148000000</v>
      </c>
      <c r="S138" s="3">
        <v>59000000</v>
      </c>
      <c r="T138" s="3">
        <v>7701000000</v>
      </c>
      <c r="U138" s="3">
        <v>36721000000</v>
      </c>
      <c r="V138" s="3"/>
      <c r="W138" s="3"/>
      <c r="X138" s="3">
        <v>46884000000</v>
      </c>
      <c r="Y138" s="3">
        <f t="shared" si="2"/>
        <v>-49748000000</v>
      </c>
      <c r="Z138" s="3"/>
      <c r="AA138" s="3"/>
      <c r="AB138" s="3"/>
      <c r="AC138" s="3"/>
      <c r="AD138" s="3"/>
      <c r="AE138" s="3"/>
      <c r="AF138" s="3"/>
    </row>
    <row r="139" spans="1:32" x14ac:dyDescent="0.25">
      <c r="A139" s="2">
        <v>34425</v>
      </c>
      <c r="B139" s="3">
        <v>122251000000</v>
      </c>
      <c r="C139" s="3">
        <v>49978000000</v>
      </c>
      <c r="D139" s="3">
        <v>40300000000</v>
      </c>
      <c r="E139" s="3"/>
      <c r="F139" s="3">
        <v>163200000000</v>
      </c>
      <c r="G139" s="3">
        <v>33023000000</v>
      </c>
      <c r="H139" s="3">
        <v>35970000000</v>
      </c>
      <c r="I139" s="3">
        <v>8914000000</v>
      </c>
      <c r="J139" s="3">
        <v>-28578000000</v>
      </c>
      <c r="K139" s="3">
        <v>45855000000</v>
      </c>
      <c r="L139" s="3">
        <v>56458000000</v>
      </c>
      <c r="M139" s="3">
        <v>-10603000000</v>
      </c>
      <c r="N139" s="3">
        <v>15110000000</v>
      </c>
      <c r="O139" s="3">
        <v>11796000000</v>
      </c>
      <c r="P139" s="3"/>
      <c r="Q139" s="3"/>
      <c r="R139" s="3">
        <v>22486000000</v>
      </c>
      <c r="S139" s="3">
        <v>-3537000000</v>
      </c>
      <c r="T139" s="3">
        <v>5946000000</v>
      </c>
      <c r="U139" s="3">
        <v>20700000000</v>
      </c>
      <c r="V139" s="3"/>
      <c r="W139" s="3"/>
      <c r="X139" s="3">
        <v>29812000000</v>
      </c>
      <c r="Y139" s="3">
        <f t="shared" si="2"/>
        <v>-10603000000</v>
      </c>
      <c r="Z139" s="3"/>
      <c r="AA139" s="3"/>
      <c r="AB139" s="3"/>
      <c r="AC139" s="3"/>
      <c r="AD139" s="3"/>
      <c r="AE139" s="3"/>
      <c r="AF139" s="3"/>
    </row>
    <row r="140" spans="1:32" x14ac:dyDescent="0.25">
      <c r="A140" s="2">
        <v>34516</v>
      </c>
      <c r="B140" s="3">
        <v>128947000000</v>
      </c>
      <c r="C140" s="3">
        <v>50667000000</v>
      </c>
      <c r="D140" s="3">
        <v>43921000000</v>
      </c>
      <c r="E140" s="3"/>
      <c r="F140" s="3">
        <v>171342000000</v>
      </c>
      <c r="G140" s="3">
        <v>33624000000</v>
      </c>
      <c r="H140" s="3">
        <v>40092000000</v>
      </c>
      <c r="I140" s="3">
        <v>10084000000</v>
      </c>
      <c r="J140" s="3">
        <v>-31608000000</v>
      </c>
      <c r="K140" s="3">
        <v>35416000000</v>
      </c>
      <c r="L140" s="3">
        <v>84707000000</v>
      </c>
      <c r="M140" s="3">
        <v>-49291000000</v>
      </c>
      <c r="N140" s="3">
        <v>20784000000</v>
      </c>
      <c r="O140" s="3">
        <v>10605000000</v>
      </c>
      <c r="P140" s="3"/>
      <c r="Q140" s="3"/>
      <c r="R140" s="3">
        <v>3862000000</v>
      </c>
      <c r="S140" s="3">
        <v>165000000</v>
      </c>
      <c r="T140" s="3">
        <v>17177000000</v>
      </c>
      <c r="U140" s="3">
        <v>26129000000</v>
      </c>
      <c r="V140" s="3"/>
      <c r="W140" s="3"/>
      <c r="X140" s="3">
        <v>41401000000</v>
      </c>
      <c r="Y140" s="3">
        <f t="shared" si="2"/>
        <v>-49291000000</v>
      </c>
      <c r="Z140" s="3"/>
      <c r="AA140" s="3"/>
      <c r="AB140" s="3"/>
      <c r="AC140" s="3"/>
      <c r="AD140" s="3"/>
      <c r="AE140" s="3"/>
      <c r="AF140" s="3"/>
    </row>
    <row r="141" spans="1:32" x14ac:dyDescent="0.25">
      <c r="A141" s="2">
        <v>34608</v>
      </c>
      <c r="B141" s="3">
        <v>132828000000</v>
      </c>
      <c r="C141" s="3">
        <v>51391000000</v>
      </c>
      <c r="D141" s="3">
        <v>47522000000</v>
      </c>
      <c r="E141" s="3"/>
      <c r="F141" s="3">
        <v>177845000000</v>
      </c>
      <c r="G141" s="3">
        <v>33603000000</v>
      </c>
      <c r="H141" s="3">
        <v>43965000000</v>
      </c>
      <c r="I141" s="3">
        <v>12773000000</v>
      </c>
      <c r="J141" s="3">
        <v>-36445000000</v>
      </c>
      <c r="K141" s="3">
        <v>65930000000</v>
      </c>
      <c r="L141" s="3">
        <v>80524000000</v>
      </c>
      <c r="M141" s="3">
        <v>-14594000000</v>
      </c>
      <c r="N141" s="3">
        <v>23723000000</v>
      </c>
      <c r="O141" s="3">
        <v>21708000000</v>
      </c>
      <c r="P141" s="3"/>
      <c r="Q141" s="3"/>
      <c r="R141" s="3">
        <v>22532000000</v>
      </c>
      <c r="S141" s="3">
        <v>-2033000000</v>
      </c>
      <c r="T141" s="3">
        <v>25118000000</v>
      </c>
      <c r="U141" s="3">
        <v>48299000000</v>
      </c>
      <c r="V141" s="3"/>
      <c r="W141" s="3"/>
      <c r="X141" s="3">
        <v>7107000000</v>
      </c>
      <c r="Y141" s="3">
        <f t="shared" si="2"/>
        <v>-14594000000</v>
      </c>
      <c r="Z141" s="3"/>
      <c r="AA141" s="3"/>
      <c r="AB141" s="3"/>
      <c r="AC141" s="3"/>
      <c r="AD141" s="3"/>
      <c r="AE141" s="3"/>
      <c r="AF141" s="3"/>
    </row>
    <row r="142" spans="1:32" x14ac:dyDescent="0.25">
      <c r="A142" s="2">
        <v>34700</v>
      </c>
      <c r="B142" s="3">
        <v>138370000000</v>
      </c>
      <c r="C142" s="3">
        <v>52173000000</v>
      </c>
      <c r="D142" s="3">
        <v>51346000000</v>
      </c>
      <c r="E142" s="3"/>
      <c r="F142" s="3">
        <v>183966000000</v>
      </c>
      <c r="G142" s="3">
        <v>34426000000</v>
      </c>
      <c r="H142" s="3">
        <v>45488000000</v>
      </c>
      <c r="I142" s="3">
        <v>9443000000</v>
      </c>
      <c r="J142" s="3">
        <v>-31434000000</v>
      </c>
      <c r="K142" s="3">
        <v>68201000000</v>
      </c>
      <c r="L142" s="3">
        <v>100272000000</v>
      </c>
      <c r="M142" s="3">
        <v>-32071000000</v>
      </c>
      <c r="N142" s="3">
        <v>22755000000</v>
      </c>
      <c r="O142" s="3">
        <v>15374000000</v>
      </c>
      <c r="P142" s="3"/>
      <c r="Q142" s="3"/>
      <c r="R142" s="3">
        <v>24754000000</v>
      </c>
      <c r="S142" s="3">
        <v>5318000000</v>
      </c>
      <c r="T142" s="3">
        <v>13354000000</v>
      </c>
      <c r="U142" s="3">
        <v>54886000000</v>
      </c>
      <c r="V142" s="3"/>
      <c r="W142" s="3"/>
      <c r="X142" s="3">
        <v>32032000000</v>
      </c>
      <c r="Y142" s="3">
        <f t="shared" si="2"/>
        <v>-32071000000</v>
      </c>
      <c r="Z142" s="3"/>
      <c r="AA142" s="3"/>
      <c r="AB142" s="3"/>
      <c r="AC142" s="3"/>
      <c r="AD142" s="3"/>
      <c r="AE142" s="3"/>
      <c r="AF142" s="3"/>
    </row>
    <row r="143" spans="1:32" x14ac:dyDescent="0.25">
      <c r="A143" s="2">
        <v>34790</v>
      </c>
      <c r="B143" s="3">
        <v>142520000000</v>
      </c>
      <c r="C143" s="3">
        <v>53163000000</v>
      </c>
      <c r="D143" s="3">
        <v>53900000000</v>
      </c>
      <c r="E143" s="3"/>
      <c r="F143" s="3">
        <v>189910000000</v>
      </c>
      <c r="G143" s="3">
        <v>35097000000</v>
      </c>
      <c r="H143" s="3">
        <v>47459000000</v>
      </c>
      <c r="I143" s="3">
        <v>9131000000</v>
      </c>
      <c r="J143" s="3">
        <v>-32013000000</v>
      </c>
      <c r="K143" s="3">
        <v>119505000000</v>
      </c>
      <c r="L143" s="3">
        <v>122801000000</v>
      </c>
      <c r="M143" s="3">
        <v>-3296000000</v>
      </c>
      <c r="N143" s="3">
        <v>16494000000</v>
      </c>
      <c r="O143" s="3">
        <v>30351000000</v>
      </c>
      <c r="P143" s="3"/>
      <c r="Q143" s="3"/>
      <c r="R143" s="3">
        <v>69938000000</v>
      </c>
      <c r="S143" s="3">
        <v>2722000000</v>
      </c>
      <c r="T143" s="3">
        <v>13304000000</v>
      </c>
      <c r="U143" s="3">
        <v>73417000000</v>
      </c>
      <c r="V143" s="3"/>
      <c r="W143" s="3"/>
      <c r="X143" s="3">
        <v>36080000000</v>
      </c>
      <c r="Y143" s="3">
        <f t="shared" si="2"/>
        <v>-3296000000</v>
      </c>
      <c r="Z143" s="3"/>
      <c r="AA143" s="3"/>
      <c r="AB143" s="3"/>
      <c r="AC143" s="3"/>
      <c r="AD143" s="3"/>
      <c r="AE143" s="3"/>
      <c r="AF143" s="3"/>
    </row>
    <row r="144" spans="1:32" x14ac:dyDescent="0.25">
      <c r="A144" s="2">
        <v>34881</v>
      </c>
      <c r="B144" s="3">
        <v>146536000000</v>
      </c>
      <c r="C144" s="3">
        <v>56436000000</v>
      </c>
      <c r="D144" s="3">
        <v>53396000000</v>
      </c>
      <c r="E144" s="3"/>
      <c r="F144" s="3">
        <v>187685000000</v>
      </c>
      <c r="G144" s="3">
        <v>35604000000</v>
      </c>
      <c r="H144" s="3">
        <v>50513000000</v>
      </c>
      <c r="I144" s="3">
        <v>9543000000</v>
      </c>
      <c r="J144" s="3">
        <v>-26977000000</v>
      </c>
      <c r="K144" s="3">
        <v>48666000000</v>
      </c>
      <c r="L144" s="3">
        <v>116853000000</v>
      </c>
      <c r="M144" s="3">
        <v>-68187000000</v>
      </c>
      <c r="N144" s="3">
        <v>23127000000</v>
      </c>
      <c r="O144" s="3">
        <v>53080000000</v>
      </c>
      <c r="P144" s="3"/>
      <c r="Q144" s="3"/>
      <c r="R144" s="3">
        <v>-29434000000</v>
      </c>
      <c r="S144" s="3">
        <v>1893000000</v>
      </c>
      <c r="T144" s="3">
        <v>18118000000</v>
      </c>
      <c r="U144" s="3">
        <v>84572000000</v>
      </c>
      <c r="V144" s="3"/>
      <c r="W144" s="3"/>
      <c r="X144" s="3">
        <v>14163000000</v>
      </c>
      <c r="Y144" s="3">
        <f t="shared" si="2"/>
        <v>-68187000000</v>
      </c>
      <c r="Z144" s="3"/>
      <c r="AA144" s="3"/>
      <c r="AB144" s="3"/>
      <c r="AC144" s="3"/>
      <c r="AD144" s="3"/>
      <c r="AE144" s="3"/>
      <c r="AF144" s="3"/>
    </row>
    <row r="145" spans="1:32" x14ac:dyDescent="0.25">
      <c r="A145" s="2">
        <v>34973</v>
      </c>
      <c r="B145" s="3">
        <v>147778000000</v>
      </c>
      <c r="C145" s="3">
        <v>57408000000</v>
      </c>
      <c r="D145" s="3">
        <v>55019000000</v>
      </c>
      <c r="E145" s="3"/>
      <c r="F145" s="3">
        <v>187813000000</v>
      </c>
      <c r="G145" s="3">
        <v>36272000000</v>
      </c>
      <c r="H145" s="3">
        <v>49310000000</v>
      </c>
      <c r="I145" s="3">
        <v>9956000000</v>
      </c>
      <c r="J145" s="3">
        <v>-23147000000</v>
      </c>
      <c r="K145" s="3">
        <v>127183000000</v>
      </c>
      <c r="L145" s="3">
        <v>106467000000</v>
      </c>
      <c r="M145" s="3">
        <v>20716000000</v>
      </c>
      <c r="N145" s="3">
        <v>47665000000</v>
      </c>
      <c r="O145" s="3">
        <v>44701000000</v>
      </c>
      <c r="P145" s="3"/>
      <c r="Q145" s="3"/>
      <c r="R145" s="3">
        <v>35008000000</v>
      </c>
      <c r="S145" s="3">
        <v>-191000000</v>
      </c>
      <c r="T145" s="3">
        <v>24291000000</v>
      </c>
      <c r="U145" s="3">
        <v>41556000000</v>
      </c>
      <c r="V145" s="3"/>
      <c r="W145" s="3"/>
      <c r="X145" s="3">
        <v>40620000000</v>
      </c>
      <c r="Y145" s="3">
        <f t="shared" si="2"/>
        <v>20716000000</v>
      </c>
      <c r="Z145" s="3"/>
      <c r="AA145" s="3"/>
      <c r="AB145" s="3"/>
      <c r="AC145" s="3"/>
      <c r="AD145" s="3"/>
      <c r="AE145" s="3"/>
      <c r="AF145" s="3"/>
    </row>
    <row r="146" spans="1:32" x14ac:dyDescent="0.25">
      <c r="A146" s="2">
        <v>35065</v>
      </c>
      <c r="B146" s="3">
        <v>150552000000</v>
      </c>
      <c r="C146" s="3">
        <v>57442000000</v>
      </c>
      <c r="D146" s="3">
        <v>56019000000</v>
      </c>
      <c r="E146" s="3"/>
      <c r="F146" s="3">
        <v>194445000000</v>
      </c>
      <c r="G146" s="3">
        <v>37090000000</v>
      </c>
      <c r="H146" s="3">
        <v>48676000000</v>
      </c>
      <c r="I146" s="3">
        <v>11242000000</v>
      </c>
      <c r="J146" s="3">
        <v>-27440000000</v>
      </c>
      <c r="K146" s="3">
        <v>80691000000</v>
      </c>
      <c r="L146" s="3">
        <v>84596000000</v>
      </c>
      <c r="M146" s="3">
        <v>-3905000000</v>
      </c>
      <c r="N146" s="3">
        <v>24019000000</v>
      </c>
      <c r="O146" s="3">
        <v>38574000000</v>
      </c>
      <c r="P146" s="3"/>
      <c r="Q146" s="3"/>
      <c r="R146" s="3">
        <v>18115000000</v>
      </c>
      <c r="S146" s="3">
        <v>-17000000</v>
      </c>
      <c r="T146" s="3">
        <v>28779000000</v>
      </c>
      <c r="U146" s="3">
        <v>80304000000</v>
      </c>
      <c r="V146" s="3"/>
      <c r="W146" s="3"/>
      <c r="X146" s="3">
        <v>-24487000000</v>
      </c>
      <c r="Y146" s="3">
        <f t="shared" si="2"/>
        <v>-3905000000</v>
      </c>
      <c r="Z146" s="3"/>
      <c r="AA146" s="3"/>
      <c r="AB146" s="3"/>
      <c r="AC146" s="3"/>
      <c r="AD146" s="3"/>
      <c r="AE146" s="3"/>
      <c r="AF146" s="3"/>
    </row>
    <row r="147" spans="1:32" x14ac:dyDescent="0.25">
      <c r="A147" s="2">
        <v>35156</v>
      </c>
      <c r="B147" s="3">
        <v>152861000000</v>
      </c>
      <c r="C147" s="3">
        <v>59350000000</v>
      </c>
      <c r="D147" s="3">
        <v>55635000000</v>
      </c>
      <c r="E147" s="3"/>
      <c r="F147" s="3">
        <v>200070000000</v>
      </c>
      <c r="G147" s="3">
        <v>37606000000</v>
      </c>
      <c r="H147" s="3">
        <v>50488000000</v>
      </c>
      <c r="I147" s="3">
        <v>9523000000</v>
      </c>
      <c r="J147" s="3">
        <v>-29840000000</v>
      </c>
      <c r="K147" s="3">
        <v>70461000000</v>
      </c>
      <c r="L147" s="3">
        <v>102949000000</v>
      </c>
      <c r="M147" s="3">
        <v>-32488000000</v>
      </c>
      <c r="N147" s="3">
        <v>17434000000</v>
      </c>
      <c r="O147" s="3">
        <v>27343000000</v>
      </c>
      <c r="P147" s="3"/>
      <c r="Q147" s="3"/>
      <c r="R147" s="3">
        <v>25161000000</v>
      </c>
      <c r="S147" s="3">
        <v>523000000</v>
      </c>
      <c r="T147" s="3">
        <v>18523000000</v>
      </c>
      <c r="U147" s="3">
        <v>60054000000</v>
      </c>
      <c r="V147" s="3"/>
      <c r="W147" s="3"/>
      <c r="X147" s="3">
        <v>24372000000</v>
      </c>
      <c r="Y147" s="3">
        <f t="shared" si="2"/>
        <v>-32488000000</v>
      </c>
      <c r="Z147" s="3"/>
      <c r="AA147" s="3"/>
      <c r="AB147" s="3"/>
      <c r="AC147" s="3"/>
      <c r="AD147" s="3"/>
      <c r="AE147" s="3"/>
      <c r="AF147" s="3"/>
    </row>
    <row r="148" spans="1:32" x14ac:dyDescent="0.25">
      <c r="A148" s="2">
        <v>35247</v>
      </c>
      <c r="B148" s="3">
        <v>151856000000</v>
      </c>
      <c r="C148" s="3">
        <v>58664000000</v>
      </c>
      <c r="D148" s="3">
        <v>57195000000</v>
      </c>
      <c r="E148" s="3"/>
      <c r="F148" s="3">
        <v>202367000000</v>
      </c>
      <c r="G148" s="3">
        <v>38836000000</v>
      </c>
      <c r="H148" s="3">
        <v>52919000000</v>
      </c>
      <c r="I148" s="3">
        <v>9651000000</v>
      </c>
      <c r="J148" s="3">
        <v>-36058000000</v>
      </c>
      <c r="K148" s="3">
        <v>93901000000</v>
      </c>
      <c r="L148" s="3">
        <v>145591000000</v>
      </c>
      <c r="M148" s="3">
        <v>-51690000000</v>
      </c>
      <c r="N148" s="3">
        <v>25450000000</v>
      </c>
      <c r="O148" s="3">
        <v>45401000000</v>
      </c>
      <c r="P148" s="3"/>
      <c r="Q148" s="3"/>
      <c r="R148" s="3">
        <v>30539000000</v>
      </c>
      <c r="S148" s="3">
        <v>-7489000000</v>
      </c>
      <c r="T148" s="3">
        <v>17579000000</v>
      </c>
      <c r="U148" s="3">
        <v>97177000000</v>
      </c>
      <c r="V148" s="3"/>
      <c r="W148" s="3"/>
      <c r="X148" s="3">
        <v>30835000000</v>
      </c>
      <c r="Y148" s="3">
        <f t="shared" si="2"/>
        <v>-51690000000</v>
      </c>
      <c r="Z148" s="3"/>
      <c r="AA148" s="3"/>
      <c r="AB148" s="3"/>
      <c r="AC148" s="3"/>
      <c r="AD148" s="3"/>
      <c r="AE148" s="3"/>
      <c r="AF148" s="3"/>
    </row>
    <row r="149" spans="1:32" x14ac:dyDescent="0.25">
      <c r="A149" s="2">
        <v>35339</v>
      </c>
      <c r="B149" s="3">
        <v>156844000000</v>
      </c>
      <c r="C149" s="3">
        <v>64029000000</v>
      </c>
      <c r="D149" s="3">
        <v>60680000000</v>
      </c>
      <c r="E149" s="3"/>
      <c r="F149" s="3">
        <v>206231000000</v>
      </c>
      <c r="G149" s="3">
        <v>39023000000</v>
      </c>
      <c r="H149" s="3">
        <v>55131000000</v>
      </c>
      <c r="I149" s="3">
        <v>12603000000</v>
      </c>
      <c r="J149" s="3">
        <v>-31435000000</v>
      </c>
      <c r="K149" s="3">
        <v>179493000000</v>
      </c>
      <c r="L149" s="3">
        <v>225890000000</v>
      </c>
      <c r="M149" s="3">
        <v>-46397000000</v>
      </c>
      <c r="N149" s="3">
        <v>36119000000</v>
      </c>
      <c r="O149" s="3">
        <v>48861000000</v>
      </c>
      <c r="P149" s="3"/>
      <c r="Q149" s="3"/>
      <c r="R149" s="3">
        <v>94198000000</v>
      </c>
      <c r="S149" s="3">
        <v>315000000</v>
      </c>
      <c r="T149" s="3">
        <v>32762000000</v>
      </c>
      <c r="U149" s="3">
        <v>154572000000</v>
      </c>
      <c r="V149" s="3"/>
      <c r="W149" s="3"/>
      <c r="X149" s="3">
        <v>38556000000</v>
      </c>
      <c r="Y149" s="3">
        <f t="shared" si="2"/>
        <v>-46397000000</v>
      </c>
      <c r="Z149" s="3"/>
      <c r="AA149" s="3"/>
      <c r="AB149" s="3"/>
      <c r="AC149" s="3"/>
      <c r="AD149" s="3"/>
      <c r="AE149" s="3"/>
      <c r="AF149" s="3"/>
    </row>
    <row r="150" spans="1:32" x14ac:dyDescent="0.25">
      <c r="A150" s="2">
        <v>35431</v>
      </c>
      <c r="B150" s="3">
        <v>162670000000</v>
      </c>
      <c r="C150" s="3">
        <v>62515000000</v>
      </c>
      <c r="D150" s="3">
        <v>63058000000</v>
      </c>
      <c r="E150" s="3"/>
      <c r="F150" s="3">
        <v>214209000000</v>
      </c>
      <c r="G150" s="3">
        <v>40405000000</v>
      </c>
      <c r="H150" s="3">
        <v>59742000000</v>
      </c>
      <c r="I150" s="3">
        <v>9967000000</v>
      </c>
      <c r="J150" s="3">
        <v>-36079000000</v>
      </c>
      <c r="K150" s="3">
        <v>151415000000</v>
      </c>
      <c r="L150" s="3">
        <v>170932000000</v>
      </c>
      <c r="M150" s="3">
        <v>-19517000000</v>
      </c>
      <c r="N150" s="3">
        <v>28230000000</v>
      </c>
      <c r="O150" s="3">
        <v>25801000000</v>
      </c>
      <c r="P150" s="3"/>
      <c r="Q150" s="3"/>
      <c r="R150" s="3">
        <v>101864000000</v>
      </c>
      <c r="S150" s="3">
        <v>-4480000000</v>
      </c>
      <c r="T150" s="3">
        <v>27311000000</v>
      </c>
      <c r="U150" s="3">
        <v>81647000000</v>
      </c>
      <c r="V150" s="3"/>
      <c r="W150" s="3"/>
      <c r="X150" s="3">
        <v>61974000000</v>
      </c>
      <c r="Y150" s="3">
        <f t="shared" si="2"/>
        <v>-19517000000</v>
      </c>
      <c r="Z150" s="3"/>
      <c r="AA150" s="3"/>
      <c r="AB150" s="3"/>
      <c r="AC150" s="3"/>
      <c r="AD150" s="3"/>
      <c r="AE150" s="3"/>
      <c r="AF150" s="3"/>
    </row>
    <row r="151" spans="1:32" x14ac:dyDescent="0.25">
      <c r="A151" s="2">
        <v>35521</v>
      </c>
      <c r="B151" s="3">
        <v>170249000000</v>
      </c>
      <c r="C151" s="3">
        <v>64292000000</v>
      </c>
      <c r="D151" s="3">
        <v>66143000000</v>
      </c>
      <c r="E151" s="3"/>
      <c r="F151" s="3">
        <v>217296000000</v>
      </c>
      <c r="G151" s="3">
        <v>40879000000</v>
      </c>
      <c r="H151" s="3">
        <v>61040000000</v>
      </c>
      <c r="I151" s="3">
        <v>10267000000</v>
      </c>
      <c r="J151" s="3">
        <v>-28798000000</v>
      </c>
      <c r="K151" s="3">
        <v>97000000000</v>
      </c>
      <c r="L151" s="3">
        <v>144069000000</v>
      </c>
      <c r="M151" s="3">
        <v>-47069000000</v>
      </c>
      <c r="N151" s="3">
        <v>28731000000</v>
      </c>
      <c r="O151" s="3">
        <v>31607000000</v>
      </c>
      <c r="P151" s="3"/>
      <c r="Q151" s="3"/>
      <c r="R151" s="3">
        <v>36426000000</v>
      </c>
      <c r="S151" s="3">
        <v>236000000</v>
      </c>
      <c r="T151" s="3">
        <v>26997000000</v>
      </c>
      <c r="U151" s="3">
        <v>85502000000</v>
      </c>
      <c r="V151" s="3"/>
      <c r="W151" s="3"/>
      <c r="X151" s="3">
        <v>31570000000</v>
      </c>
      <c r="Y151" s="3">
        <f t="shared" si="2"/>
        <v>-47069000000</v>
      </c>
      <c r="Z151" s="3"/>
      <c r="AA151" s="3"/>
      <c r="AB151" s="3"/>
      <c r="AC151" s="3"/>
      <c r="AD151" s="3"/>
      <c r="AE151" s="3"/>
      <c r="AF151" s="3"/>
    </row>
    <row r="152" spans="1:32" x14ac:dyDescent="0.25">
      <c r="A152" s="2">
        <v>35612</v>
      </c>
      <c r="B152" s="3">
        <v>173155000000</v>
      </c>
      <c r="C152" s="3">
        <v>64855000000</v>
      </c>
      <c r="D152" s="3">
        <v>66782000000</v>
      </c>
      <c r="E152" s="3"/>
      <c r="F152" s="3">
        <v>220974000000</v>
      </c>
      <c r="G152" s="3">
        <v>42078000000</v>
      </c>
      <c r="H152" s="3">
        <v>63791000000</v>
      </c>
      <c r="I152" s="3">
        <v>10666000000</v>
      </c>
      <c r="J152" s="3">
        <v>-32717000000</v>
      </c>
      <c r="K152" s="3">
        <v>128150000000</v>
      </c>
      <c r="L152" s="3">
        <v>175372000000</v>
      </c>
      <c r="M152" s="3">
        <v>-47222000000</v>
      </c>
      <c r="N152" s="3">
        <v>29980000000</v>
      </c>
      <c r="O152" s="3">
        <v>57950000000</v>
      </c>
      <c r="P152" s="3"/>
      <c r="Q152" s="3"/>
      <c r="R152" s="3">
        <v>39490000000</v>
      </c>
      <c r="S152" s="3">
        <v>730000000</v>
      </c>
      <c r="T152" s="3">
        <v>26628000000</v>
      </c>
      <c r="U152" s="3">
        <v>107999000000</v>
      </c>
      <c r="V152" s="3"/>
      <c r="W152" s="3"/>
      <c r="X152" s="3">
        <v>40745000000</v>
      </c>
      <c r="Y152" s="3">
        <f t="shared" si="2"/>
        <v>-47222000000</v>
      </c>
      <c r="Z152" s="3"/>
      <c r="AA152" s="3"/>
      <c r="AB152" s="3"/>
      <c r="AC152" s="3"/>
      <c r="AD152" s="3"/>
      <c r="AE152" s="3"/>
      <c r="AF152" s="3"/>
    </row>
    <row r="153" spans="1:32" x14ac:dyDescent="0.25">
      <c r="A153" s="2">
        <v>35704</v>
      </c>
      <c r="B153" s="3">
        <v>172292000000</v>
      </c>
      <c r="C153" s="3">
        <v>64429000000</v>
      </c>
      <c r="D153" s="3">
        <v>65375000000</v>
      </c>
      <c r="E153" s="3"/>
      <c r="F153" s="3">
        <v>224315000000</v>
      </c>
      <c r="G153" s="3">
        <v>42571000000</v>
      </c>
      <c r="H153" s="3">
        <v>64175000000</v>
      </c>
      <c r="I153" s="3">
        <v>14160000000</v>
      </c>
      <c r="J153" s="3">
        <v>-43126000000</v>
      </c>
      <c r="K153" s="3">
        <v>125461000000</v>
      </c>
      <c r="L153" s="3">
        <v>230624000000</v>
      </c>
      <c r="M153" s="3">
        <v>-105163000000</v>
      </c>
      <c r="N153" s="3">
        <v>34413000000</v>
      </c>
      <c r="O153" s="3">
        <v>5678000000</v>
      </c>
      <c r="P153" s="3"/>
      <c r="Q153" s="3"/>
      <c r="R153" s="3">
        <v>80846000000</v>
      </c>
      <c r="S153" s="3">
        <v>4524000000</v>
      </c>
      <c r="T153" s="3">
        <v>41212000000</v>
      </c>
      <c r="U153" s="3">
        <v>35957000000</v>
      </c>
      <c r="V153" s="3"/>
      <c r="W153" s="3"/>
      <c r="X153" s="3">
        <v>153455000000</v>
      </c>
      <c r="Y153" s="3">
        <f t="shared" si="2"/>
        <v>-105163000000</v>
      </c>
      <c r="Z153" s="3"/>
      <c r="AA153" s="3"/>
      <c r="AB153" s="3"/>
      <c r="AC153" s="3"/>
      <c r="AD153" s="3"/>
      <c r="AE153" s="3"/>
      <c r="AF153" s="3"/>
    </row>
    <row r="154" spans="1:32" x14ac:dyDescent="0.25">
      <c r="A154" s="2">
        <v>35796</v>
      </c>
      <c r="B154" s="3">
        <v>171060000000</v>
      </c>
      <c r="C154" s="3">
        <v>64690000000</v>
      </c>
      <c r="D154" s="3">
        <v>67436000000</v>
      </c>
      <c r="E154" s="3"/>
      <c r="F154" s="3">
        <v>227667000000</v>
      </c>
      <c r="G154" s="3">
        <v>43304000000</v>
      </c>
      <c r="H154" s="3">
        <v>64166000000</v>
      </c>
      <c r="I154" s="3">
        <v>12053000000</v>
      </c>
      <c r="J154" s="3">
        <v>-44004000000</v>
      </c>
      <c r="K154" s="3">
        <v>73452000000</v>
      </c>
      <c r="L154" s="3">
        <v>77379000000</v>
      </c>
      <c r="M154" s="3">
        <v>-3927000000</v>
      </c>
      <c r="N154" s="3">
        <v>40858000000</v>
      </c>
      <c r="O154" s="3">
        <v>27610000000</v>
      </c>
      <c r="P154" s="3"/>
      <c r="Q154" s="3"/>
      <c r="R154" s="3">
        <v>4540000000</v>
      </c>
      <c r="S154" s="3">
        <v>444000000</v>
      </c>
      <c r="T154" s="3">
        <v>18773000000</v>
      </c>
      <c r="U154" s="3">
        <v>72430000000</v>
      </c>
      <c r="V154" s="3"/>
      <c r="W154" s="3"/>
      <c r="X154" s="3">
        <v>-13824000000</v>
      </c>
      <c r="Y154" s="3">
        <f t="shared" si="2"/>
        <v>-3927000000</v>
      </c>
      <c r="Z154" s="3"/>
      <c r="AA154" s="3"/>
      <c r="AB154" s="3"/>
      <c r="AC154" s="3"/>
      <c r="AD154" s="3"/>
      <c r="AE154" s="3"/>
      <c r="AF154" s="3"/>
    </row>
    <row r="155" spans="1:32" x14ac:dyDescent="0.25">
      <c r="A155" s="2">
        <v>35886</v>
      </c>
      <c r="B155" s="3">
        <v>165559000000</v>
      </c>
      <c r="C155" s="3">
        <v>66174000000</v>
      </c>
      <c r="D155" s="3">
        <v>68202000000</v>
      </c>
      <c r="E155" s="3"/>
      <c r="F155" s="3">
        <v>228497000000</v>
      </c>
      <c r="G155" s="3">
        <v>44627000000</v>
      </c>
      <c r="H155" s="3">
        <v>65799000000</v>
      </c>
      <c r="I155" s="3">
        <v>12361000000</v>
      </c>
      <c r="J155" s="3">
        <v>-51349000000</v>
      </c>
      <c r="K155" s="3">
        <v>138413000000</v>
      </c>
      <c r="L155" s="3">
        <v>154324000000</v>
      </c>
      <c r="M155" s="3">
        <v>-15911000000</v>
      </c>
      <c r="N155" s="3">
        <v>44474000000</v>
      </c>
      <c r="O155" s="3">
        <v>44056000000</v>
      </c>
      <c r="P155" s="3"/>
      <c r="Q155" s="3"/>
      <c r="R155" s="3">
        <v>47938000000</v>
      </c>
      <c r="S155" s="3">
        <v>1945000000</v>
      </c>
      <c r="T155" s="3">
        <v>20176000000</v>
      </c>
      <c r="U155" s="3">
        <v>74948000000</v>
      </c>
      <c r="V155" s="3"/>
      <c r="W155" s="3"/>
      <c r="X155" s="3">
        <v>59200000000</v>
      </c>
      <c r="Y155" s="3">
        <f t="shared" si="2"/>
        <v>-15911000000</v>
      </c>
      <c r="Z155" s="3"/>
      <c r="AA155" s="3"/>
      <c r="AB155" s="3"/>
      <c r="AC155" s="3"/>
      <c r="AD155" s="3"/>
      <c r="AE155" s="3"/>
      <c r="AF155" s="3"/>
    </row>
    <row r="156" spans="1:32" x14ac:dyDescent="0.25">
      <c r="A156" s="2">
        <v>35977</v>
      </c>
      <c r="B156" s="3">
        <v>164054000000</v>
      </c>
      <c r="C156" s="3">
        <v>64786000000</v>
      </c>
      <c r="D156" s="3">
        <v>65362000000</v>
      </c>
      <c r="E156" s="3"/>
      <c r="F156" s="3">
        <v>227854000000</v>
      </c>
      <c r="G156" s="3">
        <v>45784000000</v>
      </c>
      <c r="H156" s="3">
        <v>66314000000</v>
      </c>
      <c r="I156" s="3">
        <v>13140000000</v>
      </c>
      <c r="J156" s="3">
        <v>-58889000000</v>
      </c>
      <c r="K156" s="3">
        <v>65899000000</v>
      </c>
      <c r="L156" s="3">
        <v>82572000000</v>
      </c>
      <c r="M156" s="3">
        <v>-16673000000</v>
      </c>
      <c r="N156" s="3">
        <v>27858000000</v>
      </c>
      <c r="O156" s="3">
        <v>-11139000000</v>
      </c>
      <c r="P156" s="3"/>
      <c r="Q156" s="3"/>
      <c r="R156" s="3">
        <v>47155000000</v>
      </c>
      <c r="S156" s="3">
        <v>2025000000</v>
      </c>
      <c r="T156" s="3">
        <v>30869000000</v>
      </c>
      <c r="U156" s="3">
        <v>-2271000000</v>
      </c>
      <c r="V156" s="3"/>
      <c r="W156" s="3"/>
      <c r="X156" s="3">
        <v>53974000000</v>
      </c>
      <c r="Y156" s="3">
        <f t="shared" si="2"/>
        <v>-16673000000</v>
      </c>
      <c r="Z156" s="3"/>
      <c r="AA156" s="3"/>
      <c r="AB156" s="3"/>
      <c r="AC156" s="3"/>
      <c r="AD156" s="3"/>
      <c r="AE156" s="3"/>
      <c r="AF156" s="3"/>
    </row>
    <row r="157" spans="1:32" x14ac:dyDescent="0.25">
      <c r="A157" s="2">
        <v>36069</v>
      </c>
      <c r="B157" s="3">
        <v>169743000000</v>
      </c>
      <c r="C157" s="3">
        <v>67106000000</v>
      </c>
      <c r="D157" s="3">
        <v>65242000000</v>
      </c>
      <c r="E157" s="3"/>
      <c r="F157" s="3">
        <v>234619000000</v>
      </c>
      <c r="G157" s="3">
        <v>46965000000</v>
      </c>
      <c r="H157" s="3">
        <v>65699000000</v>
      </c>
      <c r="I157" s="3">
        <v>15633000000</v>
      </c>
      <c r="J157" s="3">
        <v>-60824000000</v>
      </c>
      <c r="K157" s="3">
        <v>108174000000</v>
      </c>
      <c r="L157" s="3">
        <v>138627000000</v>
      </c>
      <c r="M157" s="3">
        <v>-30453000000</v>
      </c>
      <c r="N157" s="3">
        <v>61563000000</v>
      </c>
      <c r="O157" s="3">
        <v>71659000000</v>
      </c>
      <c r="P157" s="3"/>
      <c r="Q157" s="3"/>
      <c r="R157" s="3">
        <v>-27417000000</v>
      </c>
      <c r="S157" s="3">
        <v>2369000000</v>
      </c>
      <c r="T157" s="3">
        <v>141335000000</v>
      </c>
      <c r="U157" s="3">
        <v>80771000000</v>
      </c>
      <c r="V157" s="3"/>
      <c r="W157" s="3"/>
      <c r="X157" s="3">
        <v>-83479000000</v>
      </c>
      <c r="Y157" s="3">
        <f t="shared" si="2"/>
        <v>-30453000000</v>
      </c>
      <c r="Z157" s="3"/>
      <c r="AA157" s="3"/>
      <c r="AB157" s="3"/>
      <c r="AC157" s="3"/>
      <c r="AD157" s="3"/>
      <c r="AE157" s="3"/>
      <c r="AF157" s="3"/>
    </row>
    <row r="158" spans="1:32" x14ac:dyDescent="0.25">
      <c r="A158" s="2">
        <v>36161</v>
      </c>
      <c r="B158" s="3">
        <v>167986000000</v>
      </c>
      <c r="C158" s="3">
        <v>67400000000</v>
      </c>
      <c r="D158" s="3">
        <v>68879000000</v>
      </c>
      <c r="E158" s="3">
        <v>7787000000</v>
      </c>
      <c r="F158" s="3">
        <v>239941000000</v>
      </c>
      <c r="G158" s="3">
        <v>47509000000</v>
      </c>
      <c r="H158" s="3">
        <v>67505000000</v>
      </c>
      <c r="I158" s="3">
        <v>17936000000</v>
      </c>
      <c r="J158" s="3">
        <v>-60838000000</v>
      </c>
      <c r="K158" s="3">
        <v>91958000000</v>
      </c>
      <c r="L158" s="3">
        <v>115652000000</v>
      </c>
      <c r="M158" s="3">
        <v>-23694000000</v>
      </c>
      <c r="N158" s="3">
        <v>75833000000</v>
      </c>
      <c r="O158" s="3">
        <v>-578000000</v>
      </c>
      <c r="P158" s="3">
        <v>-4965000000</v>
      </c>
      <c r="Q158" s="3">
        <v>4387000000</v>
      </c>
      <c r="R158" s="3">
        <v>20771000000</v>
      </c>
      <c r="S158" s="3">
        <v>-4068000000</v>
      </c>
      <c r="T158" s="3">
        <v>36094000000</v>
      </c>
      <c r="U158" s="3">
        <v>34340000000</v>
      </c>
      <c r="V158" s="3">
        <v>10807000000</v>
      </c>
      <c r="W158" s="3">
        <v>23533000000</v>
      </c>
      <c r="X158" s="3">
        <v>45218000000</v>
      </c>
      <c r="Y158" s="3">
        <f t="shared" si="2"/>
        <v>-23694000000</v>
      </c>
      <c r="Z158" s="3"/>
      <c r="AA158" s="3"/>
      <c r="AB158" s="3"/>
      <c r="AC158" s="3"/>
      <c r="AD158" s="3"/>
      <c r="AE158" s="3"/>
      <c r="AF158" s="3"/>
    </row>
    <row r="159" spans="1:32" x14ac:dyDescent="0.25">
      <c r="A159" s="2">
        <v>36251</v>
      </c>
      <c r="B159" s="3">
        <v>170349000000</v>
      </c>
      <c r="C159" s="3">
        <v>68529000000</v>
      </c>
      <c r="D159" s="3">
        <v>72966000000</v>
      </c>
      <c r="E159" s="3">
        <v>9144000000</v>
      </c>
      <c r="F159" s="3">
        <v>251343000000</v>
      </c>
      <c r="G159" s="3">
        <v>48420000000</v>
      </c>
      <c r="H159" s="3">
        <v>70389000000</v>
      </c>
      <c r="I159" s="3">
        <v>18794000000</v>
      </c>
      <c r="J159" s="3">
        <v>-67957000000</v>
      </c>
      <c r="K159" s="3">
        <v>187152000000</v>
      </c>
      <c r="L159" s="3">
        <v>252036000000</v>
      </c>
      <c r="M159" s="3">
        <v>-64885000000</v>
      </c>
      <c r="N159" s="3">
        <v>54916000000</v>
      </c>
      <c r="O159" s="3">
        <v>70669000000</v>
      </c>
      <c r="P159" s="3">
        <v>71065000000</v>
      </c>
      <c r="Q159" s="3">
        <v>-396000000</v>
      </c>
      <c r="R159" s="3">
        <v>62726000000</v>
      </c>
      <c r="S159" s="3">
        <v>-1159000000</v>
      </c>
      <c r="T159" s="3">
        <v>145584000000</v>
      </c>
      <c r="U159" s="3">
        <v>48964000000</v>
      </c>
      <c r="V159" s="3">
        <v>33116000000</v>
      </c>
      <c r="W159" s="3">
        <v>15848000000</v>
      </c>
      <c r="X159" s="3">
        <v>57488000000</v>
      </c>
      <c r="Y159" s="3">
        <f t="shared" si="2"/>
        <v>-64884000000</v>
      </c>
      <c r="Z159" s="3"/>
      <c r="AA159" s="3"/>
      <c r="AB159" s="3"/>
      <c r="AC159" s="3"/>
      <c r="AD159" s="3"/>
      <c r="AE159" s="3"/>
      <c r="AF159" s="3"/>
    </row>
    <row r="160" spans="1:32" x14ac:dyDescent="0.25">
      <c r="A160" s="2">
        <v>36342</v>
      </c>
      <c r="B160" s="3">
        <v>176425000000</v>
      </c>
      <c r="C160" s="3">
        <v>71068000000</v>
      </c>
      <c r="D160" s="3">
        <v>77995000000</v>
      </c>
      <c r="E160" s="3">
        <v>8693000000</v>
      </c>
      <c r="F160" s="3">
        <v>265946000000</v>
      </c>
      <c r="G160" s="3">
        <v>49973000000</v>
      </c>
      <c r="H160" s="3">
        <v>76092000000</v>
      </c>
      <c r="I160" s="3">
        <v>18299000000</v>
      </c>
      <c r="J160" s="3">
        <v>-76129000000</v>
      </c>
      <c r="K160" s="3">
        <v>132519000000</v>
      </c>
      <c r="L160" s="3">
        <v>165253000000</v>
      </c>
      <c r="M160" s="3">
        <v>-32734000000</v>
      </c>
      <c r="N160" s="3">
        <v>73091000000</v>
      </c>
      <c r="O160" s="3">
        <v>46942000000</v>
      </c>
      <c r="P160" s="3">
        <v>30403000000</v>
      </c>
      <c r="Q160" s="3">
        <v>16539000000</v>
      </c>
      <c r="R160" s="3">
        <v>14437000000</v>
      </c>
      <c r="S160" s="3">
        <v>-1951000000</v>
      </c>
      <c r="T160" s="3">
        <v>59951000000</v>
      </c>
      <c r="U160" s="3">
        <v>111701000000</v>
      </c>
      <c r="V160" s="3">
        <v>23313000000</v>
      </c>
      <c r="W160" s="3">
        <v>88388000000</v>
      </c>
      <c r="X160" s="3">
        <v>-6399000000</v>
      </c>
      <c r="Y160" s="3">
        <f t="shared" si="2"/>
        <v>-32734000000</v>
      </c>
      <c r="Z160" s="3"/>
      <c r="AA160" s="3"/>
      <c r="AB160" s="3"/>
      <c r="AC160" s="3"/>
      <c r="AD160" s="3"/>
      <c r="AE160" s="3"/>
      <c r="AF160" s="3"/>
    </row>
    <row r="161" spans="1:32" x14ac:dyDescent="0.25">
      <c r="A161" s="2">
        <v>36434</v>
      </c>
      <c r="B161" s="3">
        <v>183764000000</v>
      </c>
      <c r="C161" s="3">
        <v>71003000000</v>
      </c>
      <c r="D161" s="3">
        <v>82701000000</v>
      </c>
      <c r="E161" s="3">
        <v>8760000000</v>
      </c>
      <c r="F161" s="3">
        <v>278362000000</v>
      </c>
      <c r="G161" s="3">
        <v>50842000000</v>
      </c>
      <c r="H161" s="3">
        <v>78579000000</v>
      </c>
      <c r="I161" s="3">
        <v>20131000000</v>
      </c>
      <c r="J161" s="3">
        <v>-81685000000</v>
      </c>
      <c r="K161" s="3">
        <v>114985000000</v>
      </c>
      <c r="L161" s="3">
        <v>232275000000</v>
      </c>
      <c r="M161" s="3">
        <v>-117290000000</v>
      </c>
      <c r="N161" s="3">
        <v>43646000000</v>
      </c>
      <c r="O161" s="3">
        <v>23974000000</v>
      </c>
      <c r="P161" s="3">
        <v>17808000000</v>
      </c>
      <c r="Q161" s="3">
        <v>6166000000</v>
      </c>
      <c r="R161" s="3">
        <v>48934000000</v>
      </c>
      <c r="S161" s="3">
        <v>-1569000000</v>
      </c>
      <c r="T161" s="3">
        <v>70821000000</v>
      </c>
      <c r="U161" s="3">
        <v>83692000000</v>
      </c>
      <c r="V161" s="3">
        <v>45053000000</v>
      </c>
      <c r="W161" s="3">
        <v>38639000000</v>
      </c>
      <c r="X161" s="3">
        <v>77762000000</v>
      </c>
      <c r="Y161" s="3">
        <f t="shared" si="2"/>
        <v>-117290000000</v>
      </c>
      <c r="Z161" s="3"/>
      <c r="AA161" s="3"/>
      <c r="AB161" s="3"/>
      <c r="AC161" s="3"/>
      <c r="AD161" s="3"/>
      <c r="AE161" s="3"/>
      <c r="AF161" s="3"/>
    </row>
    <row r="162" spans="1:32" x14ac:dyDescent="0.25">
      <c r="A162" s="2">
        <v>36526</v>
      </c>
      <c r="B162" s="3">
        <v>188500000000</v>
      </c>
      <c r="C162" s="3">
        <v>72156000000</v>
      </c>
      <c r="D162" s="3">
        <v>86404000000</v>
      </c>
      <c r="E162" s="3">
        <v>9364000000</v>
      </c>
      <c r="F162" s="3">
        <v>295400000000</v>
      </c>
      <c r="G162" s="3">
        <v>52739000000</v>
      </c>
      <c r="H162" s="3">
        <v>83757000000</v>
      </c>
      <c r="I162" s="3">
        <v>19300000000</v>
      </c>
      <c r="J162" s="3">
        <v>-94772000000</v>
      </c>
      <c r="K162" s="3">
        <v>223563000000</v>
      </c>
      <c r="L162" s="3">
        <v>258877000000</v>
      </c>
      <c r="M162" s="3">
        <v>-35314000000</v>
      </c>
      <c r="N162" s="3">
        <v>50891000000</v>
      </c>
      <c r="O162" s="3">
        <v>41619000000</v>
      </c>
      <c r="P162" s="3">
        <v>18791000000</v>
      </c>
      <c r="Q162" s="3">
        <v>22828000000</v>
      </c>
      <c r="R162" s="3">
        <v>130499000000</v>
      </c>
      <c r="S162" s="3">
        <v>554000000</v>
      </c>
      <c r="T162" s="3">
        <v>68189000000</v>
      </c>
      <c r="U162" s="3">
        <v>134402000000</v>
      </c>
      <c r="V162" s="3">
        <v>66486000000</v>
      </c>
      <c r="W162" s="3">
        <v>67916000000</v>
      </c>
      <c r="X162" s="3">
        <v>56286000000</v>
      </c>
      <c r="Y162" s="3">
        <f t="shared" si="2"/>
        <v>-35314000000</v>
      </c>
      <c r="Z162" s="3"/>
      <c r="AA162" s="3"/>
      <c r="AB162" s="3"/>
      <c r="AC162" s="3"/>
      <c r="AD162" s="3"/>
      <c r="AE162" s="3"/>
      <c r="AF162" s="3"/>
    </row>
    <row r="163" spans="1:32" x14ac:dyDescent="0.25">
      <c r="A163" s="2">
        <v>36617</v>
      </c>
      <c r="B163" s="3">
        <v>194669000000</v>
      </c>
      <c r="C163" s="3">
        <v>75283000000</v>
      </c>
      <c r="D163" s="3">
        <v>92181000000</v>
      </c>
      <c r="E163" s="3">
        <v>9086000000</v>
      </c>
      <c r="F163" s="3">
        <v>303489000000</v>
      </c>
      <c r="G163" s="3">
        <v>54631000000</v>
      </c>
      <c r="H163" s="3">
        <v>89108000000</v>
      </c>
      <c r="I163" s="3">
        <v>20383000000</v>
      </c>
      <c r="J163" s="3">
        <v>-96392000000</v>
      </c>
      <c r="K163" s="3">
        <v>110016000000</v>
      </c>
      <c r="L163" s="3">
        <v>249439000000</v>
      </c>
      <c r="M163" s="3">
        <v>-139423000000</v>
      </c>
      <c r="N163" s="3">
        <v>54744000000</v>
      </c>
      <c r="O163" s="3">
        <v>28526000000</v>
      </c>
      <c r="P163" s="3">
        <v>47224000000</v>
      </c>
      <c r="Q163" s="3">
        <v>-18698000000</v>
      </c>
      <c r="R163" s="3">
        <v>28766000000</v>
      </c>
      <c r="S163" s="3">
        <v>-2020000000</v>
      </c>
      <c r="T163" s="3">
        <v>94544000000</v>
      </c>
      <c r="U163" s="3">
        <v>70703000000</v>
      </c>
      <c r="V163" s="3">
        <v>33967000000</v>
      </c>
      <c r="W163" s="3">
        <v>36736000000</v>
      </c>
      <c r="X163" s="3">
        <v>84192000000</v>
      </c>
      <c r="Y163" s="3">
        <f t="shared" si="2"/>
        <v>-139423000000</v>
      </c>
      <c r="Z163" s="3"/>
      <c r="AA163" s="3"/>
      <c r="AB163" s="3"/>
      <c r="AC163" s="3"/>
      <c r="AD163" s="3"/>
      <c r="AE163" s="3"/>
      <c r="AF163" s="3"/>
    </row>
    <row r="164" spans="1:32" x14ac:dyDescent="0.25">
      <c r="A164" s="2">
        <v>36708</v>
      </c>
      <c r="B164" s="3">
        <v>201805000000</v>
      </c>
      <c r="C164" s="3">
        <v>75399000000</v>
      </c>
      <c r="D164" s="3">
        <v>90672000000</v>
      </c>
      <c r="E164" s="3">
        <v>9368000000</v>
      </c>
      <c r="F164" s="3">
        <v>314558000000</v>
      </c>
      <c r="G164" s="3">
        <v>57162000000</v>
      </c>
      <c r="H164" s="3">
        <v>89125000000</v>
      </c>
      <c r="I164" s="3">
        <v>20874000000</v>
      </c>
      <c r="J164" s="3">
        <v>-104474000000</v>
      </c>
      <c r="K164" s="3">
        <v>81030000000</v>
      </c>
      <c r="L164" s="3">
        <v>241430000000</v>
      </c>
      <c r="M164" s="3">
        <v>-160400000000</v>
      </c>
      <c r="N164" s="3">
        <v>35801000000</v>
      </c>
      <c r="O164" s="3">
        <v>46849000000</v>
      </c>
      <c r="P164" s="3">
        <v>16579000000</v>
      </c>
      <c r="Q164" s="3">
        <v>30270000000</v>
      </c>
      <c r="R164" s="3">
        <v>-1966000000</v>
      </c>
      <c r="S164" s="3">
        <v>346000000</v>
      </c>
      <c r="T164" s="3">
        <v>76345000000</v>
      </c>
      <c r="U164" s="3">
        <v>108863000000</v>
      </c>
      <c r="V164" s="3">
        <v>53656000000</v>
      </c>
      <c r="W164" s="3">
        <v>55207000000</v>
      </c>
      <c r="X164" s="3">
        <v>56222000000</v>
      </c>
      <c r="Y164" s="3">
        <f t="shared" si="2"/>
        <v>-160400000000</v>
      </c>
      <c r="Z164" s="3"/>
      <c r="AA164" s="3"/>
      <c r="AB164" s="3"/>
      <c r="AC164" s="3"/>
      <c r="AD164" s="3"/>
      <c r="AE164" s="3"/>
      <c r="AF164" s="3"/>
    </row>
    <row r="165" spans="1:32" x14ac:dyDescent="0.25">
      <c r="A165" s="2">
        <v>36800</v>
      </c>
      <c r="B165" s="3">
        <v>199965000000</v>
      </c>
      <c r="C165" s="3">
        <v>75185000000</v>
      </c>
      <c r="D165" s="3">
        <v>96356000000</v>
      </c>
      <c r="E165" s="3">
        <v>9727000000</v>
      </c>
      <c r="F165" s="3">
        <v>318276000000</v>
      </c>
      <c r="G165" s="3">
        <v>56396000000</v>
      </c>
      <c r="H165" s="3">
        <v>88990000000</v>
      </c>
      <c r="I165" s="3">
        <v>23850000000</v>
      </c>
      <c r="J165" s="3">
        <v>-106279000000</v>
      </c>
      <c r="K165" s="3">
        <v>173074000000</v>
      </c>
      <c r="L165" s="3">
        <v>316331000000</v>
      </c>
      <c r="M165" s="3">
        <v>-143256000000</v>
      </c>
      <c r="N165" s="3">
        <v>44936000000</v>
      </c>
      <c r="O165" s="3">
        <v>42719000000</v>
      </c>
      <c r="P165" s="3">
        <v>24120000000</v>
      </c>
      <c r="Q165" s="3">
        <v>18599000000</v>
      </c>
      <c r="R165" s="3">
        <v>84009000000</v>
      </c>
      <c r="S165" s="3">
        <v>1410000000</v>
      </c>
      <c r="T165" s="3">
        <v>110049000000</v>
      </c>
      <c r="U165" s="3">
        <v>127998000000</v>
      </c>
      <c r="V165" s="3">
        <v>39491000000</v>
      </c>
      <c r="W165" s="3">
        <v>88507000000</v>
      </c>
      <c r="X165" s="3">
        <v>78284000000</v>
      </c>
      <c r="Y165" s="3">
        <f t="shared" si="2"/>
        <v>-143257000000</v>
      </c>
      <c r="Z165" s="3"/>
      <c r="AA165" s="3"/>
      <c r="AB165" s="3"/>
      <c r="AC165" s="3"/>
      <c r="AD165" s="3"/>
      <c r="AE165" s="3"/>
      <c r="AF165" s="3"/>
    </row>
    <row r="166" spans="1:32" x14ac:dyDescent="0.25">
      <c r="A166" s="2">
        <v>36892</v>
      </c>
      <c r="B166" s="3">
        <v>196777000000</v>
      </c>
      <c r="C166" s="3">
        <v>74371000000</v>
      </c>
      <c r="D166" s="3">
        <v>86442000000</v>
      </c>
      <c r="E166" s="3">
        <v>9828000000</v>
      </c>
      <c r="F166" s="3">
        <v>311376000000</v>
      </c>
      <c r="G166" s="3">
        <v>57086000000</v>
      </c>
      <c r="H166" s="3">
        <v>82973000000</v>
      </c>
      <c r="I166" s="3">
        <v>23120000000</v>
      </c>
      <c r="J166" s="3">
        <v>-107136000000</v>
      </c>
      <c r="K166" s="3">
        <v>207851000000</v>
      </c>
      <c r="L166" s="3">
        <v>322801000000</v>
      </c>
      <c r="M166" s="3">
        <v>-114950000000</v>
      </c>
      <c r="N166" s="3">
        <v>27033000000</v>
      </c>
      <c r="O166" s="3">
        <v>35356000000</v>
      </c>
      <c r="P166" s="3">
        <v>21546000000</v>
      </c>
      <c r="Q166" s="3">
        <v>13810000000</v>
      </c>
      <c r="R166" s="3">
        <v>145652000000</v>
      </c>
      <c r="S166" s="3">
        <v>-190000000</v>
      </c>
      <c r="T166" s="3">
        <v>51179000000</v>
      </c>
      <c r="U166" s="3">
        <v>121347000000</v>
      </c>
      <c r="V166" s="3">
        <v>39931000000</v>
      </c>
      <c r="W166" s="3">
        <v>81416000000</v>
      </c>
      <c r="X166" s="3">
        <v>150275000000</v>
      </c>
      <c r="Y166" s="3">
        <f t="shared" si="2"/>
        <v>-114950000000</v>
      </c>
      <c r="Z166" s="3"/>
      <c r="AA166" s="3"/>
      <c r="AB166" s="3"/>
      <c r="AC166" s="3"/>
      <c r="AD166" s="3"/>
      <c r="AE166" s="3"/>
      <c r="AF166" s="3"/>
    </row>
    <row r="167" spans="1:32" x14ac:dyDescent="0.25">
      <c r="A167" s="2">
        <v>36982</v>
      </c>
      <c r="B167" s="3">
        <v>188506000000</v>
      </c>
      <c r="C167" s="3">
        <v>73812000000</v>
      </c>
      <c r="D167" s="3">
        <v>80849000000</v>
      </c>
      <c r="E167" s="3">
        <v>10150000000</v>
      </c>
      <c r="F167" s="3">
        <v>292071000000</v>
      </c>
      <c r="G167" s="3">
        <v>57014000000</v>
      </c>
      <c r="H167" s="3">
        <v>75479000000</v>
      </c>
      <c r="I167" s="3">
        <v>24004000000</v>
      </c>
      <c r="J167" s="3">
        <v>-95251000000</v>
      </c>
      <c r="K167" s="3">
        <v>94625000000</v>
      </c>
      <c r="L167" s="3">
        <v>215244000000</v>
      </c>
      <c r="M167" s="3">
        <v>-120619000000</v>
      </c>
      <c r="N167" s="3">
        <v>34706000000</v>
      </c>
      <c r="O167" s="3">
        <v>44656000000</v>
      </c>
      <c r="P167" s="3">
        <v>55707000000</v>
      </c>
      <c r="Q167" s="3">
        <v>-11051000000</v>
      </c>
      <c r="R167" s="3">
        <v>13920000000</v>
      </c>
      <c r="S167" s="3">
        <v>1343000000</v>
      </c>
      <c r="T167" s="3">
        <v>67715000000</v>
      </c>
      <c r="U167" s="3">
        <v>97661000000</v>
      </c>
      <c r="V167" s="3">
        <v>34674000000</v>
      </c>
      <c r="W167" s="3">
        <v>62987000000</v>
      </c>
      <c r="X167" s="3">
        <v>49868000000</v>
      </c>
      <c r="Y167" s="3">
        <f t="shared" si="2"/>
        <v>-120619000000</v>
      </c>
      <c r="Z167" s="3"/>
      <c r="AA167" s="3"/>
      <c r="AB167" s="3"/>
      <c r="AC167" s="3"/>
      <c r="AD167" s="3"/>
      <c r="AE167" s="3"/>
      <c r="AF167" s="3"/>
    </row>
    <row r="168" spans="1:32" x14ac:dyDescent="0.25">
      <c r="A168" s="2">
        <v>37073</v>
      </c>
      <c r="B168" s="3">
        <v>175954000000</v>
      </c>
      <c r="C168" s="3">
        <v>70638000000</v>
      </c>
      <c r="D168" s="3">
        <v>74206000000</v>
      </c>
      <c r="E168" s="3">
        <v>10365000000</v>
      </c>
      <c r="F168" s="3">
        <v>279859000000</v>
      </c>
      <c r="G168" s="3">
        <v>54947000000</v>
      </c>
      <c r="H168" s="3">
        <v>74826000000</v>
      </c>
      <c r="I168" s="3">
        <v>24966000000</v>
      </c>
      <c r="J168" s="3">
        <v>-103435000000</v>
      </c>
      <c r="K168" s="3">
        <v>-32535000000</v>
      </c>
      <c r="L168" s="3">
        <v>25035000000</v>
      </c>
      <c r="M168" s="3">
        <v>-57569000000</v>
      </c>
      <c r="N168" s="3">
        <v>44650000000</v>
      </c>
      <c r="O168" s="3">
        <v>-9868000000</v>
      </c>
      <c r="P168" s="3">
        <v>10889000000</v>
      </c>
      <c r="Q168" s="3">
        <v>-20757000000</v>
      </c>
      <c r="R168" s="3">
        <v>-70876000000</v>
      </c>
      <c r="S168" s="3">
        <v>3559000000</v>
      </c>
      <c r="T168" s="3">
        <v>14592000000</v>
      </c>
      <c r="U168" s="3">
        <v>69079000000</v>
      </c>
      <c r="V168" s="3">
        <v>13694000000</v>
      </c>
      <c r="W168" s="3">
        <v>55385000000</v>
      </c>
      <c r="X168" s="3">
        <v>-58636000000</v>
      </c>
      <c r="Y168" s="3">
        <f t="shared" si="2"/>
        <v>-57570000000</v>
      </c>
      <c r="Z168" s="3"/>
      <c r="AA168" s="3"/>
      <c r="AB168" s="3"/>
      <c r="AC168" s="3"/>
      <c r="AD168" s="3"/>
      <c r="AE168" s="3"/>
      <c r="AF168" s="3"/>
    </row>
    <row r="169" spans="1:32" x14ac:dyDescent="0.25">
      <c r="A169" s="2">
        <v>37165</v>
      </c>
      <c r="B169" s="3">
        <v>170094000000</v>
      </c>
      <c r="C169" s="3">
        <v>65214000000</v>
      </c>
      <c r="D169" s="3">
        <v>69866000000</v>
      </c>
      <c r="E169" s="3">
        <v>11068000000</v>
      </c>
      <c r="F169" s="3">
        <v>270395000000</v>
      </c>
      <c r="G169" s="3">
        <v>52992000000</v>
      </c>
      <c r="H169" s="3">
        <v>54843000000</v>
      </c>
      <c r="I169" s="3">
        <v>26274000000</v>
      </c>
      <c r="J169" s="3">
        <v>-88263000000</v>
      </c>
      <c r="K169" s="3">
        <v>116370000000</v>
      </c>
      <c r="L169" s="3">
        <v>225266000000</v>
      </c>
      <c r="M169" s="3">
        <v>-108896000000</v>
      </c>
      <c r="N169" s="3">
        <v>39650000000</v>
      </c>
      <c r="O169" s="3">
        <v>36775000000</v>
      </c>
      <c r="P169" s="3">
        <v>20977000000</v>
      </c>
      <c r="Q169" s="3">
        <v>15798000000</v>
      </c>
      <c r="R169" s="3">
        <v>39746000000</v>
      </c>
      <c r="S169" s="3">
        <v>199000000</v>
      </c>
      <c r="T169" s="3">
        <v>39011000000</v>
      </c>
      <c r="U169" s="3">
        <v>143405000000</v>
      </c>
      <c r="V169" s="3">
        <v>33165000000</v>
      </c>
      <c r="W169" s="3">
        <v>110240000000</v>
      </c>
      <c r="X169" s="3">
        <v>42850000000</v>
      </c>
      <c r="Y169" s="3">
        <f t="shared" si="2"/>
        <v>-108896000000</v>
      </c>
      <c r="Z169" s="3"/>
      <c r="AA169" s="3"/>
      <c r="AB169" s="3"/>
      <c r="AC169" s="3"/>
      <c r="AD169" s="3"/>
      <c r="AE169" s="3"/>
      <c r="AF169" s="3"/>
    </row>
    <row r="170" spans="1:32" x14ac:dyDescent="0.25">
      <c r="A170" s="2">
        <v>37257</v>
      </c>
      <c r="B170" s="3">
        <v>168795000000</v>
      </c>
      <c r="C170" s="3">
        <v>70073000000</v>
      </c>
      <c r="D170" s="3">
        <v>72218000000</v>
      </c>
      <c r="E170" s="3">
        <v>11940000000</v>
      </c>
      <c r="F170" s="3">
        <v>274921000000</v>
      </c>
      <c r="G170" s="3">
        <v>57287000000</v>
      </c>
      <c r="H170" s="3">
        <v>66805000000</v>
      </c>
      <c r="I170" s="3">
        <v>26620000000</v>
      </c>
      <c r="J170" s="3">
        <v>-102608000000</v>
      </c>
      <c r="K170" s="3">
        <v>89289000000</v>
      </c>
      <c r="L170" s="3">
        <v>177987000000</v>
      </c>
      <c r="M170" s="3">
        <v>-88698000000</v>
      </c>
      <c r="N170" s="3">
        <v>52598000000</v>
      </c>
      <c r="O170" s="3">
        <v>14587000000</v>
      </c>
      <c r="P170" s="3">
        <v>-1999000000</v>
      </c>
      <c r="Q170" s="3">
        <v>16586000000</v>
      </c>
      <c r="R170" s="3">
        <v>22494000000</v>
      </c>
      <c r="S170" s="3">
        <v>-390000000</v>
      </c>
      <c r="T170" s="3">
        <v>29247000000</v>
      </c>
      <c r="U170" s="3">
        <v>105962000000</v>
      </c>
      <c r="V170" s="3">
        <v>23561000000</v>
      </c>
      <c r="W170" s="3">
        <v>82401000000</v>
      </c>
      <c r="X170" s="3">
        <v>42778000000</v>
      </c>
      <c r="Y170" s="3">
        <f t="shared" si="2"/>
        <v>-88698000000</v>
      </c>
      <c r="Z170" s="3"/>
      <c r="AA170" s="3"/>
      <c r="AB170" s="3"/>
      <c r="AC170" s="3"/>
      <c r="AD170" s="3"/>
      <c r="AE170" s="3"/>
      <c r="AF170" s="3"/>
    </row>
    <row r="171" spans="1:32" x14ac:dyDescent="0.25">
      <c r="A171" s="2">
        <v>37347</v>
      </c>
      <c r="B171" s="3">
        <v>175834000000</v>
      </c>
      <c r="C171" s="3">
        <v>72228000000</v>
      </c>
      <c r="D171" s="3">
        <v>76063000000</v>
      </c>
      <c r="E171" s="3">
        <v>12845000000</v>
      </c>
      <c r="F171" s="3">
        <v>293371000000</v>
      </c>
      <c r="G171" s="3">
        <v>57414000000</v>
      </c>
      <c r="H171" s="3">
        <v>75373000000</v>
      </c>
      <c r="I171" s="3">
        <v>25480000000</v>
      </c>
      <c r="J171" s="3">
        <v>-114669000000</v>
      </c>
      <c r="K171" s="3">
        <v>158295000000</v>
      </c>
      <c r="L171" s="3">
        <v>250256000000</v>
      </c>
      <c r="M171" s="3">
        <v>-91961000000</v>
      </c>
      <c r="N171" s="3">
        <v>54746000000</v>
      </c>
      <c r="O171" s="3">
        <v>42115000000</v>
      </c>
      <c r="P171" s="3">
        <v>19007000000</v>
      </c>
      <c r="Q171" s="3">
        <v>23108000000</v>
      </c>
      <c r="R171" s="3">
        <v>59591000000</v>
      </c>
      <c r="S171" s="3">
        <v>1843000000</v>
      </c>
      <c r="T171" s="3">
        <v>26125000000</v>
      </c>
      <c r="U171" s="3">
        <v>159177000000</v>
      </c>
      <c r="V171" s="3">
        <v>10735000000</v>
      </c>
      <c r="W171" s="3">
        <v>148442000000</v>
      </c>
      <c r="X171" s="3">
        <v>64954000000</v>
      </c>
      <c r="Y171" s="3">
        <f t="shared" si="2"/>
        <v>-91961000000</v>
      </c>
      <c r="Z171" s="3"/>
      <c r="AA171" s="3"/>
      <c r="AB171" s="3"/>
      <c r="AC171" s="3"/>
      <c r="AD171" s="3"/>
      <c r="AE171" s="3"/>
      <c r="AF171" s="3"/>
    </row>
    <row r="172" spans="1:32" x14ac:dyDescent="0.25">
      <c r="A172" s="2">
        <v>37438</v>
      </c>
      <c r="B172" s="3">
        <v>178451000000</v>
      </c>
      <c r="C172" s="3">
        <v>72449000000</v>
      </c>
      <c r="D172" s="3">
        <v>80360000000</v>
      </c>
      <c r="E172" s="3">
        <v>13683000000</v>
      </c>
      <c r="F172" s="3">
        <v>299455000000</v>
      </c>
      <c r="G172" s="3">
        <v>57831000000</v>
      </c>
      <c r="H172" s="3">
        <v>76584000000</v>
      </c>
      <c r="I172" s="3">
        <v>25927000000</v>
      </c>
      <c r="J172" s="3">
        <v>-114854000000</v>
      </c>
      <c r="K172" s="3">
        <v>4286000000</v>
      </c>
      <c r="L172" s="3">
        <v>166057000000</v>
      </c>
      <c r="M172" s="3">
        <v>-161771000000</v>
      </c>
      <c r="N172" s="3">
        <v>38343000000</v>
      </c>
      <c r="O172" s="3">
        <v>-9506000000</v>
      </c>
      <c r="P172" s="3">
        <v>-12825000000</v>
      </c>
      <c r="Q172" s="3">
        <v>3319000000</v>
      </c>
      <c r="R172" s="3">
        <v>-25967000000</v>
      </c>
      <c r="S172" s="3">
        <v>1416000000</v>
      </c>
      <c r="T172" s="3">
        <v>19651000000</v>
      </c>
      <c r="U172" s="3">
        <v>118453000000</v>
      </c>
      <c r="V172" s="3">
        <v>7157000000</v>
      </c>
      <c r="W172" s="3">
        <v>111296000000</v>
      </c>
      <c r="X172" s="3">
        <v>27953000000</v>
      </c>
      <c r="Y172" s="3">
        <f t="shared" si="2"/>
        <v>-161771000000</v>
      </c>
      <c r="Z172" s="3"/>
      <c r="AA172" s="3"/>
      <c r="AB172" s="3"/>
      <c r="AC172" s="3"/>
      <c r="AD172" s="3"/>
      <c r="AE172" s="3"/>
      <c r="AF172" s="3"/>
    </row>
    <row r="173" spans="1:32" x14ac:dyDescent="0.25">
      <c r="A173" s="2">
        <v>37530</v>
      </c>
      <c r="B173" s="3">
        <v>174956000000</v>
      </c>
      <c r="C173" s="3">
        <v>73309000000</v>
      </c>
      <c r="D173" s="3">
        <v>77754000000</v>
      </c>
      <c r="E173" s="3">
        <v>14551000000</v>
      </c>
      <c r="F173" s="3">
        <v>305534000000</v>
      </c>
      <c r="G173" s="3">
        <v>60948000000</v>
      </c>
      <c r="H173" s="3">
        <v>70122000000</v>
      </c>
      <c r="I173" s="3">
        <v>27941000000</v>
      </c>
      <c r="J173" s="3">
        <v>-123975000000</v>
      </c>
      <c r="K173" s="3">
        <v>67311000000</v>
      </c>
      <c r="L173" s="3">
        <v>227543000000</v>
      </c>
      <c r="M173" s="3">
        <v>-160233000000</v>
      </c>
      <c r="N173" s="3">
        <v>33303000000</v>
      </c>
      <c r="O173" s="3">
        <v>32336000000</v>
      </c>
      <c r="P173" s="3">
        <v>12771000000</v>
      </c>
      <c r="Q173" s="3">
        <v>19565000000</v>
      </c>
      <c r="R173" s="3">
        <v>860000000</v>
      </c>
      <c r="S173" s="3">
        <v>812000000</v>
      </c>
      <c r="T173" s="3">
        <v>36031000000</v>
      </c>
      <c r="U173" s="3">
        <v>120563000000</v>
      </c>
      <c r="V173" s="3">
        <v>12614000000</v>
      </c>
      <c r="W173" s="3">
        <v>107949000000</v>
      </c>
      <c r="X173" s="3">
        <v>70949000000</v>
      </c>
      <c r="Y173" s="3">
        <f t="shared" si="2"/>
        <v>-160232000000</v>
      </c>
      <c r="Z173" s="3"/>
      <c r="AA173" s="3"/>
      <c r="AB173" s="3"/>
      <c r="AC173" s="3"/>
      <c r="AD173" s="3"/>
      <c r="AE173" s="3"/>
      <c r="AF173" s="3"/>
    </row>
    <row r="174" spans="1:32" x14ac:dyDescent="0.25">
      <c r="A174" s="2">
        <v>37622</v>
      </c>
      <c r="B174" s="3">
        <v>177549000000</v>
      </c>
      <c r="C174" s="3">
        <v>71215000000</v>
      </c>
      <c r="D174" s="3">
        <v>81680000000</v>
      </c>
      <c r="E174" s="3">
        <v>14080000000</v>
      </c>
      <c r="F174" s="3">
        <v>312769000000</v>
      </c>
      <c r="G174" s="3">
        <v>61038000000</v>
      </c>
      <c r="H174" s="3">
        <v>78008000000</v>
      </c>
      <c r="I174" s="3">
        <v>28070000000</v>
      </c>
      <c r="J174" s="3">
        <v>-135362000000</v>
      </c>
      <c r="K174" s="3">
        <v>91062000000</v>
      </c>
      <c r="L174" s="3">
        <v>251115000000</v>
      </c>
      <c r="M174" s="3">
        <v>-160053000000</v>
      </c>
      <c r="N174" s="3">
        <v>31405000000</v>
      </c>
      <c r="O174" s="3">
        <v>11012000000</v>
      </c>
      <c r="P174" s="3">
        <v>33519000000</v>
      </c>
      <c r="Q174" s="3">
        <v>-22507000000</v>
      </c>
      <c r="R174" s="3">
        <v>48728000000</v>
      </c>
      <c r="S174" s="3">
        <v>-83000000</v>
      </c>
      <c r="T174" s="3">
        <v>47374000000</v>
      </c>
      <c r="U174" s="3">
        <v>98883000000</v>
      </c>
      <c r="V174" s="3">
        <v>-2736000000</v>
      </c>
      <c r="W174" s="3">
        <v>101620000000</v>
      </c>
      <c r="X174" s="3">
        <v>104857000000</v>
      </c>
      <c r="Y174" s="3">
        <f t="shared" si="2"/>
        <v>-160052000000</v>
      </c>
      <c r="Z174" s="3"/>
      <c r="AA174" s="3"/>
      <c r="AB174" s="3"/>
      <c r="AC174" s="3"/>
      <c r="AD174" s="3"/>
      <c r="AE174" s="3"/>
      <c r="AF174" s="3"/>
    </row>
    <row r="175" spans="1:32" x14ac:dyDescent="0.25">
      <c r="A175" s="2">
        <v>37712</v>
      </c>
      <c r="B175" s="3">
        <v>178539000000</v>
      </c>
      <c r="C175" s="3">
        <v>71830000000</v>
      </c>
      <c r="D175" s="3">
        <v>84404000000</v>
      </c>
      <c r="E175" s="3">
        <v>15952000000</v>
      </c>
      <c r="F175" s="3">
        <v>313208000000</v>
      </c>
      <c r="G175" s="3">
        <v>59938000000</v>
      </c>
      <c r="H175" s="3">
        <v>77595000000</v>
      </c>
      <c r="I175" s="3">
        <v>29319000000</v>
      </c>
      <c r="J175" s="3">
        <v>-129336000000</v>
      </c>
      <c r="K175" s="3">
        <v>161726000000</v>
      </c>
      <c r="L175" s="3">
        <v>223870000000</v>
      </c>
      <c r="M175" s="3">
        <v>-62144000000</v>
      </c>
      <c r="N175" s="3">
        <v>50797000000</v>
      </c>
      <c r="O175" s="3">
        <v>42216000000</v>
      </c>
      <c r="P175" s="3">
        <v>18705000000</v>
      </c>
      <c r="Q175" s="3">
        <v>23510000000</v>
      </c>
      <c r="R175" s="3">
        <v>68544000000</v>
      </c>
      <c r="S175" s="3">
        <v>170000000</v>
      </c>
      <c r="T175" s="3">
        <v>679000000</v>
      </c>
      <c r="U175" s="3">
        <v>192011000000</v>
      </c>
      <c r="V175" s="3">
        <v>19656000000</v>
      </c>
      <c r="W175" s="3">
        <v>172355000000</v>
      </c>
      <c r="X175" s="3">
        <v>31180000000</v>
      </c>
      <c r="Y175" s="3">
        <f t="shared" si="2"/>
        <v>-62143000000</v>
      </c>
      <c r="Z175" s="3"/>
      <c r="AA175" s="3"/>
      <c r="AB175" s="3"/>
      <c r="AC175" s="3"/>
      <c r="AD175" s="3"/>
      <c r="AE175" s="3"/>
      <c r="AF175" s="3"/>
    </row>
    <row r="176" spans="1:32" x14ac:dyDescent="0.25">
      <c r="A176" s="2">
        <v>37803</v>
      </c>
      <c r="B176" s="3">
        <v>182340000000</v>
      </c>
      <c r="C176" s="3">
        <v>75477000000</v>
      </c>
      <c r="D176" s="3">
        <v>87104000000</v>
      </c>
      <c r="E176" s="3">
        <v>15978000000</v>
      </c>
      <c r="F176" s="3">
        <v>316504000000</v>
      </c>
      <c r="G176" s="3">
        <v>64369000000</v>
      </c>
      <c r="H176" s="3">
        <v>80822000000</v>
      </c>
      <c r="I176" s="3">
        <v>29310000000</v>
      </c>
      <c r="J176" s="3">
        <v>-130105000000</v>
      </c>
      <c r="K176" s="3">
        <v>8950000000</v>
      </c>
      <c r="L176" s="3">
        <v>139498000000</v>
      </c>
      <c r="M176" s="3">
        <v>-130548000000</v>
      </c>
      <c r="N176" s="3">
        <v>48794000000</v>
      </c>
      <c r="O176" s="3">
        <v>13261000000</v>
      </c>
      <c r="P176" s="3">
        <v>38797000000</v>
      </c>
      <c r="Q176" s="3">
        <v>-25536000000</v>
      </c>
      <c r="R176" s="3">
        <v>-53715000000</v>
      </c>
      <c r="S176" s="3">
        <v>611000000</v>
      </c>
      <c r="T176" s="3">
        <v>8748000000</v>
      </c>
      <c r="U176" s="3">
        <v>82599000000</v>
      </c>
      <c r="V176" s="3">
        <v>-4760000000</v>
      </c>
      <c r="W176" s="3">
        <v>87359000000</v>
      </c>
      <c r="X176" s="3">
        <v>48151000000</v>
      </c>
      <c r="Y176" s="3">
        <f t="shared" si="2"/>
        <v>-130547000000</v>
      </c>
      <c r="Z176" s="3"/>
      <c r="AA176" s="3"/>
      <c r="AB176" s="3"/>
      <c r="AC176" s="3"/>
      <c r="AD176" s="3"/>
      <c r="AE176" s="3"/>
      <c r="AF176" s="3"/>
    </row>
    <row r="177" spans="1:32" x14ac:dyDescent="0.25">
      <c r="A177" s="2">
        <v>37895</v>
      </c>
      <c r="B177" s="3">
        <v>192018000000</v>
      </c>
      <c r="C177" s="3">
        <v>79218000000</v>
      </c>
      <c r="D177" s="3">
        <v>93739000000</v>
      </c>
      <c r="E177" s="3">
        <v>16021000000</v>
      </c>
      <c r="F177" s="3">
        <v>329607000000</v>
      </c>
      <c r="G177" s="3">
        <v>66994000000</v>
      </c>
      <c r="H177" s="3">
        <v>81253000000</v>
      </c>
      <c r="I177" s="3">
        <v>30632000000</v>
      </c>
      <c r="J177" s="3">
        <v>-127490000000</v>
      </c>
      <c r="K177" s="3">
        <v>109363000000</v>
      </c>
      <c r="L177" s="3">
        <v>297178000000</v>
      </c>
      <c r="M177" s="3">
        <v>-187816000000</v>
      </c>
      <c r="N177" s="3">
        <v>64219000000</v>
      </c>
      <c r="O177" s="3">
        <v>66571000000</v>
      </c>
      <c r="P177" s="3">
        <v>26981000000</v>
      </c>
      <c r="Q177" s="3">
        <v>39590000000</v>
      </c>
      <c r="R177" s="3">
        <v>-19206000000</v>
      </c>
      <c r="S177" s="3">
        <v>-2221000000</v>
      </c>
      <c r="T177" s="3">
        <v>60307000000</v>
      </c>
      <c r="U177" s="3">
        <v>176670000000</v>
      </c>
      <c r="V177" s="3">
        <v>21822000000</v>
      </c>
      <c r="W177" s="3">
        <v>154848000000</v>
      </c>
      <c r="X177" s="3">
        <v>60202000000</v>
      </c>
      <c r="Y177" s="3">
        <f t="shared" si="2"/>
        <v>-187816000000</v>
      </c>
      <c r="Z177" s="3"/>
      <c r="AA177" s="3"/>
      <c r="AB177" s="3"/>
      <c r="AC177" s="3"/>
      <c r="AD177" s="3"/>
      <c r="AE177" s="3"/>
      <c r="AF177" s="3"/>
    </row>
    <row r="178" spans="1:32" x14ac:dyDescent="0.25">
      <c r="A178" s="2">
        <v>37987</v>
      </c>
      <c r="B178" s="3">
        <v>198160000000</v>
      </c>
      <c r="C178" s="3">
        <v>83242000000</v>
      </c>
      <c r="D178" s="3">
        <v>102145000000</v>
      </c>
      <c r="E178" s="3">
        <v>14834000000</v>
      </c>
      <c r="F178" s="3">
        <v>347597000000</v>
      </c>
      <c r="G178" s="3">
        <v>69756000000</v>
      </c>
      <c r="H178" s="3">
        <v>85102000000</v>
      </c>
      <c r="I178" s="3">
        <v>32914000000</v>
      </c>
      <c r="J178" s="3">
        <v>-136989000000</v>
      </c>
      <c r="K178" s="3">
        <v>370353000000</v>
      </c>
      <c r="L178" s="3">
        <v>478154000000</v>
      </c>
      <c r="M178" s="3">
        <v>-107801000000</v>
      </c>
      <c r="N178" s="3">
        <v>93658000000</v>
      </c>
      <c r="O178" s="3">
        <v>44589000000</v>
      </c>
      <c r="P178" s="3">
        <v>16883000000</v>
      </c>
      <c r="Q178" s="3">
        <v>27705000000</v>
      </c>
      <c r="R178" s="3">
        <v>232663000000</v>
      </c>
      <c r="S178" s="3">
        <v>-557000000</v>
      </c>
      <c r="T178" s="3">
        <v>44671000000</v>
      </c>
      <c r="U178" s="3">
        <v>220812000000</v>
      </c>
      <c r="V178" s="3">
        <v>5266000000</v>
      </c>
      <c r="W178" s="3">
        <v>215546000000</v>
      </c>
      <c r="X178" s="3">
        <v>212671000000</v>
      </c>
      <c r="Y178" s="3">
        <f t="shared" si="2"/>
        <v>-107801000000</v>
      </c>
      <c r="Z178" s="3"/>
      <c r="AA178" s="3"/>
      <c r="AB178" s="3"/>
      <c r="AC178" s="3"/>
      <c r="AD178" s="3"/>
      <c r="AE178" s="3"/>
      <c r="AF178" s="3"/>
    </row>
    <row r="179" spans="1:32" x14ac:dyDescent="0.25">
      <c r="A179" s="2">
        <v>38078</v>
      </c>
      <c r="B179" s="3">
        <v>204315000000</v>
      </c>
      <c r="C179" s="3">
        <v>86053000000</v>
      </c>
      <c r="D179" s="3">
        <v>105689000000</v>
      </c>
      <c r="E179" s="3">
        <v>14334000000</v>
      </c>
      <c r="F179" s="3">
        <v>367997000000</v>
      </c>
      <c r="G179" s="3">
        <v>71375000000</v>
      </c>
      <c r="H179" s="3">
        <v>95001000000</v>
      </c>
      <c r="I179" s="3">
        <v>32125000000</v>
      </c>
      <c r="J179" s="3">
        <v>-156109000000</v>
      </c>
      <c r="K179" s="3">
        <v>180574000000</v>
      </c>
      <c r="L179" s="3">
        <v>344076000000</v>
      </c>
      <c r="M179" s="3">
        <v>-163502000000</v>
      </c>
      <c r="N179" s="3">
        <v>85450000000</v>
      </c>
      <c r="O179" s="3">
        <v>53688000000</v>
      </c>
      <c r="P179" s="3">
        <v>40251000000</v>
      </c>
      <c r="Q179" s="3">
        <v>13437000000</v>
      </c>
      <c r="R179" s="3">
        <v>42558000000</v>
      </c>
      <c r="S179" s="3">
        <v>-1122000000</v>
      </c>
      <c r="T179" s="3">
        <v>45103000000</v>
      </c>
      <c r="U179" s="3">
        <v>223468000000</v>
      </c>
      <c r="V179" s="3">
        <v>8562000000</v>
      </c>
      <c r="W179" s="3">
        <v>214906000000</v>
      </c>
      <c r="X179" s="3">
        <v>75505000000</v>
      </c>
      <c r="Y179" s="3">
        <f t="shared" si="2"/>
        <v>-163502000000</v>
      </c>
      <c r="Z179" s="3"/>
      <c r="AA179" s="3"/>
      <c r="AB179" s="3"/>
      <c r="AC179" s="3"/>
      <c r="AD179" s="3"/>
      <c r="AE179" s="3"/>
      <c r="AF179" s="3"/>
    </row>
    <row r="180" spans="1:32" x14ac:dyDescent="0.25">
      <c r="A180" s="2">
        <v>38169</v>
      </c>
      <c r="B180" s="3">
        <v>207629000000</v>
      </c>
      <c r="C180" s="3">
        <v>85356000000</v>
      </c>
      <c r="D180" s="3">
        <v>109761000000</v>
      </c>
      <c r="E180" s="3">
        <v>14582000000</v>
      </c>
      <c r="F180" s="3">
        <v>376563000000</v>
      </c>
      <c r="G180" s="3">
        <v>73361000000</v>
      </c>
      <c r="H180" s="3">
        <v>96916000000</v>
      </c>
      <c r="I180" s="3">
        <v>31989000000</v>
      </c>
      <c r="J180" s="3">
        <v>-161502000000</v>
      </c>
      <c r="K180" s="3">
        <v>184555000000</v>
      </c>
      <c r="L180" s="3">
        <v>291748000000</v>
      </c>
      <c r="M180" s="3">
        <v>-107193000000</v>
      </c>
      <c r="N180" s="3">
        <v>67086000000</v>
      </c>
      <c r="O180" s="3">
        <v>46656000000</v>
      </c>
      <c r="P180" s="3">
        <v>17914000000</v>
      </c>
      <c r="Q180" s="3">
        <v>28742000000</v>
      </c>
      <c r="R180" s="3">
        <v>71242000000</v>
      </c>
      <c r="S180" s="3">
        <v>-429000000</v>
      </c>
      <c r="T180" s="3">
        <v>51713000000</v>
      </c>
      <c r="U180" s="3">
        <v>162890000000</v>
      </c>
      <c r="V180" s="3">
        <v>982000000</v>
      </c>
      <c r="W180" s="3">
        <v>161909000000</v>
      </c>
      <c r="X180" s="3">
        <v>77145000000</v>
      </c>
      <c r="Y180" s="3">
        <f t="shared" si="2"/>
        <v>-107193000000</v>
      </c>
      <c r="Z180" s="3"/>
      <c r="AA180" s="3"/>
      <c r="AB180" s="3"/>
      <c r="AC180" s="3"/>
      <c r="AD180" s="3"/>
      <c r="AE180" s="3"/>
      <c r="AF180" s="3"/>
    </row>
    <row r="181" spans="1:32" x14ac:dyDescent="0.25">
      <c r="A181" s="2">
        <v>38261</v>
      </c>
      <c r="B181" s="3">
        <v>213480000000</v>
      </c>
      <c r="C181" s="3">
        <v>89886000000</v>
      </c>
      <c r="D181" s="3">
        <v>115245000000</v>
      </c>
      <c r="E181" s="3">
        <v>16396000000</v>
      </c>
      <c r="F181" s="3">
        <v>396192000000</v>
      </c>
      <c r="G181" s="3">
        <v>76117000000</v>
      </c>
      <c r="H181" s="3">
        <v>109237000000</v>
      </c>
      <c r="I181" s="3">
        <v>34751000000</v>
      </c>
      <c r="J181" s="3">
        <v>-181291000000</v>
      </c>
      <c r="K181" s="3">
        <v>323179000000</v>
      </c>
      <c r="L181" s="3">
        <v>486902000000</v>
      </c>
      <c r="M181" s="3">
        <v>-163723000000</v>
      </c>
      <c r="N181" s="3">
        <v>127812000000</v>
      </c>
      <c r="O181" s="3">
        <v>47023000000</v>
      </c>
      <c r="P181" s="3">
        <v>9705000000</v>
      </c>
      <c r="Q181" s="3">
        <v>37319000000</v>
      </c>
      <c r="R181" s="3">
        <v>149041000000</v>
      </c>
      <c r="S181" s="3">
        <v>-697000000</v>
      </c>
      <c r="T181" s="3">
        <v>72155000000</v>
      </c>
      <c r="U181" s="3">
        <v>260169000000</v>
      </c>
      <c r="V181" s="3">
        <v>46977000000</v>
      </c>
      <c r="W181" s="3">
        <v>213192000000</v>
      </c>
      <c r="X181" s="3">
        <v>154578000000</v>
      </c>
      <c r="Y181" s="3">
        <f t="shared" si="2"/>
        <v>-163723000000</v>
      </c>
      <c r="Z181" s="3"/>
      <c r="AA181" s="3"/>
      <c r="AB181" s="3"/>
      <c r="AC181" s="3"/>
      <c r="AD181" s="3"/>
      <c r="AE181" s="3"/>
      <c r="AF181" s="3"/>
    </row>
    <row r="182" spans="1:32" x14ac:dyDescent="0.25">
      <c r="A182" s="2">
        <v>38353</v>
      </c>
      <c r="B182" s="3">
        <v>219595000000</v>
      </c>
      <c r="C182" s="3">
        <v>92718000000</v>
      </c>
      <c r="D182" s="3">
        <v>126503000000</v>
      </c>
      <c r="E182" s="3">
        <v>19102000000</v>
      </c>
      <c r="F182" s="3">
        <v>403172000000</v>
      </c>
      <c r="G182" s="3">
        <v>76558000000</v>
      </c>
      <c r="H182" s="3">
        <v>112373000000</v>
      </c>
      <c r="I182" s="3">
        <v>36638000000</v>
      </c>
      <c r="J182" s="3">
        <v>-170824000000</v>
      </c>
      <c r="K182" s="3">
        <v>127684000000</v>
      </c>
      <c r="L182" s="3">
        <v>235663000000</v>
      </c>
      <c r="M182" s="3">
        <v>-107979000000</v>
      </c>
      <c r="N182" s="3">
        <v>57311000000</v>
      </c>
      <c r="O182" s="3">
        <v>60613000000</v>
      </c>
      <c r="P182" s="3">
        <v>46089000000</v>
      </c>
      <c r="Q182" s="3">
        <v>14523000000</v>
      </c>
      <c r="R182" s="3">
        <v>15091000000</v>
      </c>
      <c r="S182" s="3">
        <v>-5331000000</v>
      </c>
      <c r="T182" s="3">
        <v>40352000000</v>
      </c>
      <c r="U182" s="3">
        <v>185008000000</v>
      </c>
      <c r="V182" s="3">
        <v>19272000000</v>
      </c>
      <c r="W182" s="3">
        <v>165735000000</v>
      </c>
      <c r="X182" s="3">
        <v>10303000000</v>
      </c>
      <c r="Y182" s="3">
        <f t="shared" si="2"/>
        <v>-107979000000</v>
      </c>
      <c r="Z182" s="3"/>
      <c r="AA182" s="3"/>
      <c r="AB182" s="3"/>
      <c r="AC182" s="3"/>
      <c r="AD182" s="3"/>
      <c r="AE182" s="3"/>
      <c r="AF182" s="3"/>
    </row>
    <row r="183" spans="1:32" x14ac:dyDescent="0.25">
      <c r="A183" s="2">
        <v>38443</v>
      </c>
      <c r="B183" s="3">
        <v>227952000000</v>
      </c>
      <c r="C183" s="3">
        <v>93429000000</v>
      </c>
      <c r="D183" s="3">
        <v>129184000000</v>
      </c>
      <c r="E183" s="3">
        <v>13785000000</v>
      </c>
      <c r="F183" s="3">
        <v>415859000000</v>
      </c>
      <c r="G183" s="3">
        <v>77025000000</v>
      </c>
      <c r="H183" s="3">
        <v>118260000000</v>
      </c>
      <c r="I183" s="3">
        <v>33849000000</v>
      </c>
      <c r="J183" s="3">
        <v>-180642000000</v>
      </c>
      <c r="K183" s="3">
        <v>236262000000</v>
      </c>
      <c r="L183" s="3">
        <v>321954000000</v>
      </c>
      <c r="M183" s="3">
        <v>-85692000000</v>
      </c>
      <c r="N183" s="3">
        <v>55400000000</v>
      </c>
      <c r="O183" s="3">
        <v>61965000000</v>
      </c>
      <c r="P183" s="3">
        <v>30023000000</v>
      </c>
      <c r="Q183" s="3">
        <v>31942000000</v>
      </c>
      <c r="R183" s="3">
        <v>118100000000</v>
      </c>
      <c r="S183" s="3">
        <v>797000000</v>
      </c>
      <c r="T183" s="3">
        <v>8068000000</v>
      </c>
      <c r="U183" s="3">
        <v>160648000000</v>
      </c>
      <c r="V183" s="3">
        <v>12282000000</v>
      </c>
      <c r="W183" s="3">
        <v>148366000000</v>
      </c>
      <c r="X183" s="3">
        <v>153238000000</v>
      </c>
      <c r="Y183" s="3">
        <f t="shared" si="2"/>
        <v>-85692000000</v>
      </c>
      <c r="Z183" s="3"/>
      <c r="AA183" s="3"/>
      <c r="AB183" s="3"/>
      <c r="AC183" s="3"/>
      <c r="AD183" s="3"/>
      <c r="AE183" s="3"/>
      <c r="AF183" s="3"/>
    </row>
    <row r="184" spans="1:32" x14ac:dyDescent="0.25">
      <c r="A184" s="2">
        <v>38534</v>
      </c>
      <c r="B184" s="3">
        <v>228416000000</v>
      </c>
      <c r="C184" s="3">
        <v>94297000000</v>
      </c>
      <c r="D184" s="3">
        <v>135866000000</v>
      </c>
      <c r="E184" s="3">
        <v>16166000000</v>
      </c>
      <c r="F184" s="3">
        <v>426218000000</v>
      </c>
      <c r="G184" s="3">
        <v>78423000000</v>
      </c>
      <c r="H184" s="3">
        <v>122773000000</v>
      </c>
      <c r="I184" s="3">
        <v>35524000000</v>
      </c>
      <c r="J184" s="3">
        <v>-188193000000</v>
      </c>
      <c r="K184" s="3">
        <v>205365000000</v>
      </c>
      <c r="L184" s="3">
        <v>429871000000</v>
      </c>
      <c r="M184" s="3">
        <v>-224506000000</v>
      </c>
      <c r="N184" s="3">
        <v>-11160000000</v>
      </c>
      <c r="O184" s="3">
        <v>58471000000</v>
      </c>
      <c r="P184" s="3">
        <v>51420000000</v>
      </c>
      <c r="Q184" s="3">
        <v>7051000000</v>
      </c>
      <c r="R184" s="3">
        <v>162818000000</v>
      </c>
      <c r="S184" s="3">
        <v>-4765000000</v>
      </c>
      <c r="T184" s="3">
        <v>42483000000</v>
      </c>
      <c r="U184" s="3">
        <v>215051000000</v>
      </c>
      <c r="V184" s="3">
        <v>31743000000</v>
      </c>
      <c r="W184" s="3">
        <v>183308000000</v>
      </c>
      <c r="X184" s="3">
        <v>172337000000</v>
      </c>
      <c r="Y184" s="3">
        <f t="shared" si="2"/>
        <v>-224507000000</v>
      </c>
      <c r="Z184" s="3"/>
      <c r="AA184" s="3"/>
      <c r="AB184" s="3"/>
      <c r="AC184" s="3"/>
      <c r="AD184" s="3"/>
      <c r="AE184" s="3"/>
      <c r="AF184" s="3"/>
    </row>
    <row r="185" spans="1:32" x14ac:dyDescent="0.25">
      <c r="A185" s="2">
        <v>38626</v>
      </c>
      <c r="B185" s="3">
        <v>237053000000</v>
      </c>
      <c r="C185" s="3">
        <v>98044000000</v>
      </c>
      <c r="D185" s="3">
        <v>144741000000</v>
      </c>
      <c r="E185" s="3">
        <v>16302000000</v>
      </c>
      <c r="F185" s="3">
        <v>450570000000</v>
      </c>
      <c r="G185" s="3">
        <v>80219000000</v>
      </c>
      <c r="H185" s="3">
        <v>138702000000</v>
      </c>
      <c r="I185" s="3">
        <v>36221000000</v>
      </c>
      <c r="J185" s="3">
        <v>-209573000000</v>
      </c>
      <c r="K185" s="3">
        <v>-6315000000</v>
      </c>
      <c r="L185" s="3">
        <v>289568000000</v>
      </c>
      <c r="M185" s="3">
        <v>-295883000000</v>
      </c>
      <c r="N185" s="3">
        <v>-48961000000</v>
      </c>
      <c r="O185" s="3">
        <v>86242000000</v>
      </c>
      <c r="P185" s="3">
        <v>59152000000</v>
      </c>
      <c r="Q185" s="3">
        <v>27089000000</v>
      </c>
      <c r="R185" s="3">
        <v>-38799000000</v>
      </c>
      <c r="S185" s="3">
        <v>-4796000000</v>
      </c>
      <c r="T185" s="3">
        <v>51442000000</v>
      </c>
      <c r="U185" s="3">
        <v>271331000000</v>
      </c>
      <c r="V185" s="3">
        <v>25961000000</v>
      </c>
      <c r="W185" s="3">
        <v>245370000000</v>
      </c>
      <c r="X185" s="3">
        <v>-33204000000</v>
      </c>
      <c r="Y185" s="3">
        <f t="shared" si="2"/>
        <v>-295883000000</v>
      </c>
      <c r="Z185" s="3"/>
      <c r="AA185" s="3"/>
      <c r="AB185" s="3"/>
      <c r="AC185" s="3"/>
      <c r="AD185" s="3"/>
      <c r="AE185" s="3"/>
      <c r="AF185" s="3"/>
    </row>
    <row r="186" spans="1:32" x14ac:dyDescent="0.25">
      <c r="A186" s="2">
        <v>38718</v>
      </c>
      <c r="B186" s="3">
        <v>249672000000</v>
      </c>
      <c r="C186" s="3">
        <v>101850000000</v>
      </c>
      <c r="D186" s="3">
        <v>152522000000</v>
      </c>
      <c r="E186" s="3">
        <v>18801000000</v>
      </c>
      <c r="F186" s="3">
        <v>458054000000</v>
      </c>
      <c r="G186" s="3">
        <v>85140000000</v>
      </c>
      <c r="H186" s="3">
        <v>146192000000</v>
      </c>
      <c r="I186" s="3">
        <v>32965000000</v>
      </c>
      <c r="J186" s="3">
        <v>-199506000000</v>
      </c>
      <c r="K186" s="3">
        <v>422665000000</v>
      </c>
      <c r="L186" s="3">
        <v>584586000000</v>
      </c>
      <c r="M186" s="3">
        <v>-163554000000</v>
      </c>
      <c r="N186" s="3">
        <v>93762000000</v>
      </c>
      <c r="O186" s="3">
        <v>100461000000</v>
      </c>
      <c r="P186" s="3">
        <v>42452000000</v>
      </c>
      <c r="Q186" s="3">
        <v>58010000000</v>
      </c>
      <c r="R186" s="3">
        <v>228954000000</v>
      </c>
      <c r="S186" s="3">
        <v>-513000000</v>
      </c>
      <c r="T186" s="3">
        <v>83296000000</v>
      </c>
      <c r="U186" s="3">
        <v>246292000000</v>
      </c>
      <c r="V186" s="3">
        <v>64241000000</v>
      </c>
      <c r="W186" s="3">
        <v>182051000000</v>
      </c>
      <c r="X186" s="3">
        <v>254998000000</v>
      </c>
      <c r="Y186" s="3">
        <f t="shared" si="2"/>
        <v>-161922000000</v>
      </c>
      <c r="Z186" s="3"/>
      <c r="AA186" s="3"/>
      <c r="AB186" s="3"/>
      <c r="AC186" s="3"/>
      <c r="AD186" s="3"/>
      <c r="AE186" s="3"/>
      <c r="AF186" s="3"/>
    </row>
    <row r="187" spans="1:32" x14ac:dyDescent="0.25">
      <c r="A187" s="2">
        <v>38808</v>
      </c>
      <c r="B187" s="3">
        <v>258172000000</v>
      </c>
      <c r="C187" s="3">
        <v>105319000000</v>
      </c>
      <c r="D187" s="3">
        <v>165680000000</v>
      </c>
      <c r="E187" s="3">
        <v>17060000000</v>
      </c>
      <c r="F187" s="3">
        <v>467891000000</v>
      </c>
      <c r="G187" s="3">
        <v>86821000000</v>
      </c>
      <c r="H187" s="3">
        <v>160924000000</v>
      </c>
      <c r="I187" s="3">
        <v>35549000000</v>
      </c>
      <c r="J187" s="3">
        <v>-204953000000</v>
      </c>
      <c r="K187" s="3">
        <v>241570000000</v>
      </c>
      <c r="L187" s="3">
        <v>429395000000</v>
      </c>
      <c r="M187" s="3">
        <v>-201915000000</v>
      </c>
      <c r="N187" s="3">
        <v>52775000000</v>
      </c>
      <c r="O187" s="3">
        <v>109822000000</v>
      </c>
      <c r="P187" s="3">
        <v>21858000000</v>
      </c>
      <c r="Q187" s="3">
        <v>87964000000</v>
      </c>
      <c r="R187" s="3">
        <v>78412000000</v>
      </c>
      <c r="S187" s="3">
        <v>560000000</v>
      </c>
      <c r="T187" s="3">
        <v>87355000000</v>
      </c>
      <c r="U187" s="3">
        <v>264826000000</v>
      </c>
      <c r="V187" s="3">
        <v>23008000000</v>
      </c>
      <c r="W187" s="3">
        <v>241818000000</v>
      </c>
      <c r="X187" s="3">
        <v>77215000000</v>
      </c>
      <c r="Y187" s="3">
        <f t="shared" si="2"/>
        <v>-187827000000</v>
      </c>
      <c r="Z187" s="3"/>
      <c r="AA187" s="3"/>
      <c r="AB187" s="3"/>
      <c r="AC187" s="3"/>
      <c r="AD187" s="3"/>
      <c r="AE187" s="3"/>
      <c r="AF187" s="3"/>
    </row>
    <row r="188" spans="1:32" x14ac:dyDescent="0.25">
      <c r="A188" s="2">
        <v>38899</v>
      </c>
      <c r="B188" s="3">
        <v>262364000000</v>
      </c>
      <c r="C188" s="3">
        <v>104897000000</v>
      </c>
      <c r="D188" s="3">
        <v>172249000000</v>
      </c>
      <c r="E188" s="3">
        <v>15921000000</v>
      </c>
      <c r="F188" s="3">
        <v>480544000000</v>
      </c>
      <c r="G188" s="3">
        <v>86998000000</v>
      </c>
      <c r="H188" s="3">
        <v>170750000000</v>
      </c>
      <c r="I188" s="3">
        <v>35581000000</v>
      </c>
      <c r="J188" s="3">
        <v>-218442000000</v>
      </c>
      <c r="K188" s="3">
        <v>295380000000</v>
      </c>
      <c r="L188" s="3">
        <v>529618000000</v>
      </c>
      <c r="M188" s="3">
        <v>-249371000000</v>
      </c>
      <c r="N188" s="3">
        <v>72142000000</v>
      </c>
      <c r="O188" s="3">
        <v>145027000000</v>
      </c>
      <c r="P188" s="3">
        <v>9052000000</v>
      </c>
      <c r="Q188" s="3">
        <v>135975000000</v>
      </c>
      <c r="R188" s="3">
        <v>79218000000</v>
      </c>
      <c r="S188" s="3">
        <v>-1006000000</v>
      </c>
      <c r="T188" s="3">
        <v>59673000000</v>
      </c>
      <c r="U188" s="3">
        <v>304112000000</v>
      </c>
      <c r="V188" s="3">
        <v>35406000000</v>
      </c>
      <c r="W188" s="3">
        <v>268705000000</v>
      </c>
      <c r="X188" s="3">
        <v>165833000000</v>
      </c>
      <c r="Y188" s="3">
        <f t="shared" si="2"/>
        <v>-234237000000</v>
      </c>
      <c r="Z188" s="3"/>
      <c r="AA188" s="3"/>
      <c r="AB188" s="3"/>
      <c r="AC188" s="3"/>
      <c r="AD188" s="3"/>
      <c r="AE188" s="3"/>
      <c r="AF188" s="3"/>
    </row>
    <row r="189" spans="1:32" x14ac:dyDescent="0.25">
      <c r="A189" s="2">
        <v>38991</v>
      </c>
      <c r="B189" s="3">
        <v>270696000000</v>
      </c>
      <c r="C189" s="3">
        <v>111019000000</v>
      </c>
      <c r="D189" s="3">
        <v>179468000000</v>
      </c>
      <c r="E189" s="3">
        <v>18526000000</v>
      </c>
      <c r="F189" s="3">
        <v>471705000000</v>
      </c>
      <c r="G189" s="3">
        <v>90370000000</v>
      </c>
      <c r="H189" s="3">
        <v>176079000000</v>
      </c>
      <c r="I189" s="3">
        <v>35301000000</v>
      </c>
      <c r="J189" s="3">
        <v>-193746000000</v>
      </c>
      <c r="K189" s="3">
        <v>365007000000</v>
      </c>
      <c r="L189" s="3">
        <v>576880000000</v>
      </c>
      <c r="M189" s="3">
        <v>-210726000000</v>
      </c>
      <c r="N189" s="3">
        <v>65121000000</v>
      </c>
      <c r="O189" s="3">
        <v>138056000000</v>
      </c>
      <c r="P189" s="3">
        <v>63969000000</v>
      </c>
      <c r="Q189" s="3">
        <v>74087000000</v>
      </c>
      <c r="R189" s="3">
        <v>163245000000</v>
      </c>
      <c r="S189" s="3">
        <v>-1415000000</v>
      </c>
      <c r="T189" s="3">
        <v>68141000000</v>
      </c>
      <c r="U189" s="3">
        <v>311505000000</v>
      </c>
      <c r="V189" s="3">
        <v>22826000000</v>
      </c>
      <c r="W189" s="3">
        <v>288679000000</v>
      </c>
      <c r="X189" s="3">
        <v>197234000000</v>
      </c>
      <c r="Y189" s="3">
        <f t="shared" si="2"/>
        <v>-211873000000</v>
      </c>
      <c r="Z189" s="3"/>
      <c r="AA189" s="3"/>
      <c r="AB189" s="3"/>
      <c r="AC189" s="3"/>
      <c r="AD189" s="3"/>
      <c r="AE189" s="3"/>
      <c r="AF189" s="3"/>
    </row>
    <row r="190" spans="1:32" x14ac:dyDescent="0.25">
      <c r="A190" s="2">
        <v>39083</v>
      </c>
      <c r="B190" s="3">
        <v>276803000000</v>
      </c>
      <c r="C190" s="3">
        <v>117162000000</v>
      </c>
      <c r="D190" s="3">
        <v>186383000000</v>
      </c>
      <c r="E190" s="3">
        <v>15548000000</v>
      </c>
      <c r="F190" s="3">
        <v>479603000000</v>
      </c>
      <c r="G190" s="3">
        <v>93038000000</v>
      </c>
      <c r="H190" s="3">
        <v>183343000000</v>
      </c>
      <c r="I190" s="3">
        <v>40228000000</v>
      </c>
      <c r="J190" s="3">
        <v>-200315000000</v>
      </c>
      <c r="K190" s="3">
        <v>546009000000</v>
      </c>
      <c r="L190" s="3">
        <v>789254000000</v>
      </c>
      <c r="M190" s="3">
        <v>-258040000000</v>
      </c>
      <c r="N190" s="3">
        <v>159698000000</v>
      </c>
      <c r="O190" s="3">
        <v>97818000000</v>
      </c>
      <c r="P190" s="3">
        <v>51222000000</v>
      </c>
      <c r="Q190" s="3">
        <v>46596000000</v>
      </c>
      <c r="R190" s="3">
        <v>288421000000</v>
      </c>
      <c r="S190" s="3">
        <v>72000000</v>
      </c>
      <c r="T190" s="3">
        <v>112346000000</v>
      </c>
      <c r="U190" s="3">
        <v>376689000000</v>
      </c>
      <c r="V190" s="3">
        <v>42505000000</v>
      </c>
      <c r="W190" s="3">
        <v>334183000000</v>
      </c>
      <c r="X190" s="3">
        <v>300219000000</v>
      </c>
      <c r="Y190" s="3">
        <f t="shared" si="2"/>
        <v>-243245000000</v>
      </c>
      <c r="Z190" s="3"/>
      <c r="AA190" s="3"/>
      <c r="AB190" s="3"/>
      <c r="AC190" s="3"/>
      <c r="AD190" s="3"/>
      <c r="AE190" s="3"/>
      <c r="AF190" s="3"/>
    </row>
    <row r="191" spans="1:32" x14ac:dyDescent="0.25">
      <c r="A191" s="2">
        <v>39173</v>
      </c>
      <c r="B191" s="3">
        <v>285920000000</v>
      </c>
      <c r="C191" s="3">
        <v>120579000000</v>
      </c>
      <c r="D191" s="3">
        <v>202494000000</v>
      </c>
      <c r="E191" s="3">
        <v>16618000000</v>
      </c>
      <c r="F191" s="3">
        <v>491220000000</v>
      </c>
      <c r="G191" s="3">
        <v>95342000000</v>
      </c>
      <c r="H191" s="3">
        <v>194964000000</v>
      </c>
      <c r="I191" s="3">
        <v>37420000000</v>
      </c>
      <c r="J191" s="3">
        <v>-193334000000</v>
      </c>
      <c r="K191" s="3">
        <v>575698000000</v>
      </c>
      <c r="L191" s="3">
        <v>733688000000</v>
      </c>
      <c r="M191" s="3">
        <v>-156983000000</v>
      </c>
      <c r="N191" s="3">
        <v>100914000000</v>
      </c>
      <c r="O191" s="3">
        <v>173884000000</v>
      </c>
      <c r="P191" s="3">
        <v>34154000000</v>
      </c>
      <c r="Q191" s="3">
        <v>139730000000</v>
      </c>
      <c r="R191" s="3">
        <v>300926000000</v>
      </c>
      <c r="S191" s="3">
        <v>-26000000</v>
      </c>
      <c r="T191" s="3">
        <v>81507000000</v>
      </c>
      <c r="U191" s="3">
        <v>393364000000</v>
      </c>
      <c r="V191" s="3">
        <v>104760000000</v>
      </c>
      <c r="W191" s="3">
        <v>288604000000</v>
      </c>
      <c r="X191" s="3">
        <v>258817000000</v>
      </c>
      <c r="Y191" s="3">
        <f t="shared" si="2"/>
        <v>-157990000000</v>
      </c>
      <c r="Z191" s="3"/>
      <c r="AA191" s="3"/>
      <c r="AB191" s="3"/>
      <c r="AC191" s="3"/>
      <c r="AD191" s="3"/>
      <c r="AE191" s="3"/>
      <c r="AF191" s="3"/>
    </row>
    <row r="192" spans="1:32" x14ac:dyDescent="0.25">
      <c r="A192" s="2">
        <v>39264</v>
      </c>
      <c r="B192" s="3">
        <v>295651000000</v>
      </c>
      <c r="C192" s="3">
        <v>126482000000</v>
      </c>
      <c r="D192" s="3">
        <v>212832000000</v>
      </c>
      <c r="E192" s="3">
        <v>18229000000</v>
      </c>
      <c r="F192" s="3">
        <v>499623000000</v>
      </c>
      <c r="G192" s="3">
        <v>98129000000</v>
      </c>
      <c r="H192" s="3">
        <v>191287000000</v>
      </c>
      <c r="I192" s="3">
        <v>39912000000</v>
      </c>
      <c r="J192" s="3">
        <v>-175756000000</v>
      </c>
      <c r="K192" s="3">
        <v>212345000000</v>
      </c>
      <c r="L192" s="3">
        <v>296129000000</v>
      </c>
      <c r="M192" s="3">
        <v>-89726000000</v>
      </c>
      <c r="N192" s="3">
        <v>99779000000</v>
      </c>
      <c r="O192" s="3">
        <v>131122000000</v>
      </c>
      <c r="P192" s="3">
        <v>64311000000</v>
      </c>
      <c r="Q192" s="3">
        <v>66811000000</v>
      </c>
      <c r="R192" s="3">
        <v>-18611000000</v>
      </c>
      <c r="S192" s="3">
        <v>54000000</v>
      </c>
      <c r="T192" s="3">
        <v>112537000000</v>
      </c>
      <c r="U192" s="3">
        <v>73339000000</v>
      </c>
      <c r="V192" s="3">
        <v>20534000000</v>
      </c>
      <c r="W192" s="3">
        <v>52805000000</v>
      </c>
      <c r="X192" s="3">
        <v>110252000000</v>
      </c>
      <c r="Y192" s="3">
        <f t="shared" si="2"/>
        <v>-83784000000</v>
      </c>
      <c r="Z192" s="3"/>
      <c r="AA192" s="3"/>
      <c r="AB192" s="3"/>
      <c r="AC192" s="3"/>
      <c r="AD192" s="3"/>
      <c r="AE192" s="3"/>
      <c r="AF192" s="3"/>
    </row>
    <row r="193" spans="1:32" x14ac:dyDescent="0.25">
      <c r="A193" s="2">
        <v>39356</v>
      </c>
      <c r="B193" s="3">
        <v>306777000000</v>
      </c>
      <c r="C193" s="3">
        <v>131441000000</v>
      </c>
      <c r="D193" s="3">
        <v>215229000000</v>
      </c>
      <c r="E193" s="3">
        <v>19787000000</v>
      </c>
      <c r="F193" s="3">
        <v>515902000000</v>
      </c>
      <c r="G193" s="3">
        <v>98956000000</v>
      </c>
      <c r="H193" s="3">
        <v>182988000000</v>
      </c>
      <c r="I193" s="3">
        <v>42533000000</v>
      </c>
      <c r="J193" s="3">
        <v>-167144000000</v>
      </c>
      <c r="K193" s="3">
        <v>229416000000</v>
      </c>
      <c r="L193" s="3">
        <v>371017000000</v>
      </c>
      <c r="M193" s="3">
        <v>-128093000000</v>
      </c>
      <c r="N193" s="3">
        <v>163498000000</v>
      </c>
      <c r="O193" s="3">
        <v>-22018000000</v>
      </c>
      <c r="P193" s="3">
        <v>-1906000000</v>
      </c>
      <c r="Q193" s="3">
        <v>-20112000000</v>
      </c>
      <c r="R193" s="3">
        <v>87914000000</v>
      </c>
      <c r="S193" s="3">
        <v>22000000</v>
      </c>
      <c r="T193" s="3">
        <v>40224000000</v>
      </c>
      <c r="U193" s="3">
        <v>313221000000</v>
      </c>
      <c r="V193" s="3">
        <v>107818000000</v>
      </c>
      <c r="W193" s="3">
        <v>205403000000</v>
      </c>
      <c r="X193" s="3">
        <v>17571000000</v>
      </c>
      <c r="Y193" s="3">
        <f t="shared" si="2"/>
        <v>-141600000000</v>
      </c>
      <c r="Z193" s="3"/>
      <c r="AA193" s="3"/>
      <c r="AB193" s="3"/>
      <c r="AC193" s="3"/>
      <c r="AD193" s="3"/>
      <c r="AE193" s="3"/>
      <c r="AF193" s="3"/>
    </row>
    <row r="194" spans="1:32" x14ac:dyDescent="0.25">
      <c r="A194" s="2">
        <v>39448</v>
      </c>
      <c r="B194" s="3">
        <v>323714000000</v>
      </c>
      <c r="C194" s="3">
        <v>133941000000</v>
      </c>
      <c r="D194" s="3">
        <v>218952000000</v>
      </c>
      <c r="E194" s="3">
        <v>18757000000</v>
      </c>
      <c r="F194" s="3">
        <v>540391000000</v>
      </c>
      <c r="G194" s="3">
        <v>103028000000</v>
      </c>
      <c r="H194" s="3">
        <v>189373000000</v>
      </c>
      <c r="I194" s="3">
        <v>44857000000</v>
      </c>
      <c r="J194" s="3">
        <v>-182284000000</v>
      </c>
      <c r="K194" s="3">
        <v>249551000000</v>
      </c>
      <c r="L194" s="3">
        <v>471877000000</v>
      </c>
      <c r="M194" s="3">
        <v>-214359000000</v>
      </c>
      <c r="N194" s="3">
        <v>103412000000</v>
      </c>
      <c r="O194" s="3">
        <v>26446000000</v>
      </c>
      <c r="P194" s="3">
        <v>18023000000</v>
      </c>
      <c r="Q194" s="3">
        <v>8423000000</v>
      </c>
      <c r="R194" s="3">
        <v>119417000000</v>
      </c>
      <c r="S194" s="3">
        <v>276000000</v>
      </c>
      <c r="T194" s="3">
        <v>104175000000</v>
      </c>
      <c r="U194" s="3">
        <v>234853000000</v>
      </c>
      <c r="V194" s="3">
        <v>69376000000</v>
      </c>
      <c r="W194" s="3">
        <v>165478000000</v>
      </c>
      <c r="X194" s="3">
        <v>132848000000</v>
      </c>
      <c r="Y194" s="3">
        <f t="shared" si="2"/>
        <v>-222325000000</v>
      </c>
      <c r="Z194" s="3"/>
      <c r="AA194" s="3"/>
      <c r="AB194" s="3"/>
      <c r="AC194" s="3"/>
      <c r="AD194" s="3"/>
      <c r="AE194" s="3"/>
      <c r="AF194" s="3"/>
    </row>
    <row r="195" spans="1:32" x14ac:dyDescent="0.25">
      <c r="A195" s="2">
        <v>39539</v>
      </c>
      <c r="B195" s="3">
        <v>342964000000</v>
      </c>
      <c r="C195" s="3">
        <v>137553000000</v>
      </c>
      <c r="D195" s="3">
        <v>216131000000</v>
      </c>
      <c r="E195" s="3">
        <v>20008000000</v>
      </c>
      <c r="F195" s="3">
        <v>563433000000</v>
      </c>
      <c r="G195" s="3">
        <v>104016000000</v>
      </c>
      <c r="H195" s="3">
        <v>185002000000</v>
      </c>
      <c r="I195" s="3">
        <v>44021000000</v>
      </c>
      <c r="J195" s="3">
        <v>-179816000000</v>
      </c>
      <c r="K195" s="3">
        <v>-164643000000</v>
      </c>
      <c r="L195" s="3">
        <v>-2124000000</v>
      </c>
      <c r="M195" s="3">
        <v>-160164000000</v>
      </c>
      <c r="N195" s="3">
        <v>108473000000</v>
      </c>
      <c r="O195" s="3">
        <v>-6532000000</v>
      </c>
      <c r="P195" s="3">
        <v>12510000000</v>
      </c>
      <c r="Q195" s="3">
        <v>-19043000000</v>
      </c>
      <c r="R195" s="3">
        <v>-267851000000</v>
      </c>
      <c r="S195" s="3">
        <v>1267000000</v>
      </c>
      <c r="T195" s="3">
        <v>84377000000</v>
      </c>
      <c r="U195" s="3">
        <v>222919000000</v>
      </c>
      <c r="V195" s="3">
        <v>38344000000</v>
      </c>
      <c r="W195" s="3">
        <v>184575000000</v>
      </c>
      <c r="X195" s="3">
        <v>-309419000000</v>
      </c>
      <c r="Y195" s="3">
        <f t="shared" ref="Y195:Y258" si="3">N195+O195+R195+S195-T195-U195-X195</f>
        <v>-162520000000</v>
      </c>
      <c r="Z195" s="3"/>
      <c r="AA195" s="3"/>
      <c r="AB195" s="3"/>
      <c r="AC195" s="3"/>
      <c r="AD195" s="3"/>
      <c r="AE195" s="3"/>
      <c r="AF195" s="3"/>
    </row>
    <row r="196" spans="1:32" x14ac:dyDescent="0.25">
      <c r="A196" s="2">
        <v>39630</v>
      </c>
      <c r="B196" s="3">
        <v>347210000000</v>
      </c>
      <c r="C196" s="3">
        <v>136968000000</v>
      </c>
      <c r="D196" s="3">
        <v>208486000000</v>
      </c>
      <c r="E196" s="3">
        <v>20755000000</v>
      </c>
      <c r="F196" s="3">
        <v>566834000000</v>
      </c>
      <c r="G196" s="3">
        <v>107021000000</v>
      </c>
      <c r="H196" s="3">
        <v>172665000000</v>
      </c>
      <c r="I196" s="3">
        <v>45093000000</v>
      </c>
      <c r="J196" s="3">
        <v>-178194000000</v>
      </c>
      <c r="K196" s="3">
        <v>-97451000000</v>
      </c>
      <c r="L196" s="3">
        <v>92230000000</v>
      </c>
      <c r="M196" s="3">
        <v>-184795000000</v>
      </c>
      <c r="N196" s="3">
        <v>82704000000</v>
      </c>
      <c r="O196" s="3">
        <v>-139775000000</v>
      </c>
      <c r="P196" s="3">
        <v>-23639000000</v>
      </c>
      <c r="Q196" s="3">
        <v>-116136000000</v>
      </c>
      <c r="R196" s="3">
        <v>-40559000000</v>
      </c>
      <c r="S196" s="3">
        <v>179000000</v>
      </c>
      <c r="T196" s="3">
        <v>82850000000</v>
      </c>
      <c r="U196" s="3">
        <v>25970000000</v>
      </c>
      <c r="V196" s="3">
        <v>11297000000</v>
      </c>
      <c r="W196" s="3">
        <v>14673000000</v>
      </c>
      <c r="X196" s="3">
        <v>-16590000000</v>
      </c>
      <c r="Y196" s="3">
        <f t="shared" si="3"/>
        <v>-189681000000</v>
      </c>
      <c r="Z196" s="3"/>
      <c r="AA196" s="3"/>
      <c r="AB196" s="3"/>
      <c r="AC196" s="3"/>
      <c r="AD196" s="3"/>
      <c r="AE196" s="3"/>
      <c r="AF196" s="3"/>
    </row>
    <row r="197" spans="1:32" x14ac:dyDescent="0.25">
      <c r="A197" s="2">
        <v>39722</v>
      </c>
      <c r="B197" s="3">
        <v>294907000000</v>
      </c>
      <c r="C197" s="3">
        <v>132329000000</v>
      </c>
      <c r="D197" s="3">
        <v>176676000000</v>
      </c>
      <c r="E197" s="3">
        <v>25027000000</v>
      </c>
      <c r="F197" s="3">
        <v>470629000000</v>
      </c>
      <c r="G197" s="3">
        <v>106585000000</v>
      </c>
      <c r="H197" s="3">
        <v>161185000000</v>
      </c>
      <c r="I197" s="3">
        <v>46768000000</v>
      </c>
      <c r="J197" s="3">
        <v>-156229000000</v>
      </c>
      <c r="K197" s="3">
        <v>-305049000000</v>
      </c>
      <c r="L197" s="3">
        <v>-99575000000</v>
      </c>
      <c r="M197" s="3">
        <v>-187735000000</v>
      </c>
      <c r="N197" s="3">
        <v>48994000000</v>
      </c>
      <c r="O197" s="3">
        <v>-164407000000</v>
      </c>
      <c r="P197" s="3">
        <v>-45444000000</v>
      </c>
      <c r="Q197" s="3">
        <v>-118964000000</v>
      </c>
      <c r="R197" s="3">
        <v>-192762000000</v>
      </c>
      <c r="S197" s="3">
        <v>3126000000</v>
      </c>
      <c r="T197" s="3">
        <v>69689000000</v>
      </c>
      <c r="U197" s="3">
        <v>39941000000</v>
      </c>
      <c r="V197" s="3">
        <v>7788000000</v>
      </c>
      <c r="W197" s="3">
        <v>32153000000</v>
      </c>
      <c r="X197" s="3">
        <v>-209205000000</v>
      </c>
      <c r="Y197" s="3">
        <f t="shared" si="3"/>
        <v>-205474000000</v>
      </c>
      <c r="Z197" s="3"/>
      <c r="AA197" s="3"/>
      <c r="AB197" s="3"/>
      <c r="AC197" s="3"/>
      <c r="AD197" s="3"/>
      <c r="AE197" s="3"/>
      <c r="AF197" s="3"/>
    </row>
    <row r="198" spans="1:32" x14ac:dyDescent="0.25">
      <c r="A198" s="2">
        <v>39814</v>
      </c>
      <c r="B198" s="3">
        <v>254211000000</v>
      </c>
      <c r="C198" s="3">
        <v>126018000000</v>
      </c>
      <c r="D198" s="3">
        <v>157991000000</v>
      </c>
      <c r="E198" s="3">
        <v>22542000000</v>
      </c>
      <c r="F198" s="3">
        <v>377709000000</v>
      </c>
      <c r="G198" s="3">
        <v>100833000000</v>
      </c>
      <c r="H198" s="3">
        <v>136371000000</v>
      </c>
      <c r="I198" s="3">
        <v>45251000000</v>
      </c>
      <c r="J198" s="3">
        <v>-99402000000</v>
      </c>
      <c r="K198" s="3">
        <v>-121619000000</v>
      </c>
      <c r="L198" s="3">
        <v>-112649000000</v>
      </c>
      <c r="M198" s="3">
        <v>-16117000000</v>
      </c>
      <c r="N198" s="3">
        <v>76362000000</v>
      </c>
      <c r="O198" s="3">
        <v>71200000000</v>
      </c>
      <c r="P198" s="3">
        <v>-640000000</v>
      </c>
      <c r="Q198" s="3">
        <v>71840000000</v>
      </c>
      <c r="R198" s="3">
        <v>-270164000000</v>
      </c>
      <c r="S198" s="3">
        <v>982000000</v>
      </c>
      <c r="T198" s="3">
        <v>3800000000</v>
      </c>
      <c r="U198" s="3">
        <v>95940000000</v>
      </c>
      <c r="V198" s="3">
        <v>15113000000</v>
      </c>
      <c r="W198" s="3">
        <v>80827000000</v>
      </c>
      <c r="X198" s="3">
        <v>-212388000000</v>
      </c>
      <c r="Y198" s="3">
        <f t="shared" si="3"/>
        <v>-8972000000</v>
      </c>
      <c r="Z198" s="3"/>
      <c r="AA198" s="3"/>
      <c r="AB198" s="3"/>
      <c r="AC198" s="3"/>
      <c r="AD198" s="3"/>
      <c r="AE198" s="3"/>
      <c r="AF198" s="3"/>
    </row>
    <row r="199" spans="1:32" x14ac:dyDescent="0.25">
      <c r="A199" s="2">
        <v>39904</v>
      </c>
      <c r="B199" s="3">
        <v>254057000000</v>
      </c>
      <c r="C199" s="3">
        <v>128404000000</v>
      </c>
      <c r="D199" s="3">
        <v>156041000000</v>
      </c>
      <c r="E199" s="3">
        <v>21436000000</v>
      </c>
      <c r="F199" s="3">
        <v>366041000000</v>
      </c>
      <c r="G199" s="3">
        <v>99884000000</v>
      </c>
      <c r="H199" s="3">
        <v>133986000000</v>
      </c>
      <c r="I199" s="3">
        <v>47117000000</v>
      </c>
      <c r="J199" s="3">
        <v>-87089000000</v>
      </c>
      <c r="K199" s="3">
        <v>-26958000000</v>
      </c>
      <c r="L199" s="3">
        <v>-14465000000</v>
      </c>
      <c r="M199" s="3">
        <v>-20054000000</v>
      </c>
      <c r="N199" s="3">
        <v>87143000000</v>
      </c>
      <c r="O199" s="3">
        <v>138043000000</v>
      </c>
      <c r="P199" s="3">
        <v>35252000000</v>
      </c>
      <c r="Q199" s="3">
        <v>102791000000</v>
      </c>
      <c r="R199" s="3">
        <v>-255775000000</v>
      </c>
      <c r="S199" s="3">
        <v>3632000000</v>
      </c>
      <c r="T199" s="3">
        <v>53584000000</v>
      </c>
      <c r="U199" s="3">
        <v>71704000000</v>
      </c>
      <c r="V199" s="3">
        <v>49891000000</v>
      </c>
      <c r="W199" s="3">
        <v>21813000000</v>
      </c>
      <c r="X199" s="3">
        <v>-139753000000</v>
      </c>
      <c r="Y199" s="3">
        <f t="shared" si="3"/>
        <v>-12492000000</v>
      </c>
      <c r="Z199" s="3"/>
      <c r="AA199" s="3"/>
      <c r="AB199" s="3"/>
      <c r="AC199" s="3"/>
      <c r="AD199" s="3"/>
      <c r="AE199" s="3"/>
      <c r="AF199" s="3"/>
    </row>
    <row r="200" spans="1:32" x14ac:dyDescent="0.25">
      <c r="A200" s="2">
        <v>39995</v>
      </c>
      <c r="B200" s="3">
        <v>270281000000</v>
      </c>
      <c r="C200" s="3">
        <v>131211000000</v>
      </c>
      <c r="D200" s="3">
        <v>166086000000</v>
      </c>
      <c r="E200" s="3">
        <v>20062000000</v>
      </c>
      <c r="F200" s="3">
        <v>400231000000</v>
      </c>
      <c r="G200" s="3">
        <v>101489000000</v>
      </c>
      <c r="H200" s="3">
        <v>129198000000</v>
      </c>
      <c r="I200" s="3">
        <v>48106000000</v>
      </c>
      <c r="J200" s="3">
        <v>-91384000000</v>
      </c>
      <c r="K200" s="3">
        <v>314966000000</v>
      </c>
      <c r="L200" s="3">
        <v>343183000000</v>
      </c>
      <c r="M200" s="3">
        <v>-38861000000</v>
      </c>
      <c r="N200" s="3">
        <v>92285000000</v>
      </c>
      <c r="O200" s="3">
        <v>144273000000</v>
      </c>
      <c r="P200" s="3">
        <v>26223000000</v>
      </c>
      <c r="Q200" s="3">
        <v>118049000000</v>
      </c>
      <c r="R200" s="3">
        <v>29388000000</v>
      </c>
      <c r="S200" s="3">
        <v>49021000000</v>
      </c>
      <c r="T200" s="3">
        <v>62513000000</v>
      </c>
      <c r="U200" s="3">
        <v>72049000000</v>
      </c>
      <c r="V200" s="3">
        <v>85700000000</v>
      </c>
      <c r="W200" s="3">
        <v>-13651000000</v>
      </c>
      <c r="X200" s="3">
        <v>208621000000</v>
      </c>
      <c r="Y200" s="3">
        <f t="shared" si="3"/>
        <v>-28216000000</v>
      </c>
      <c r="Z200" s="3"/>
      <c r="AA200" s="3"/>
      <c r="AB200" s="3"/>
      <c r="AC200" s="3"/>
      <c r="AD200" s="3"/>
      <c r="AE200" s="3"/>
      <c r="AF200" s="3"/>
    </row>
    <row r="201" spans="1:32" x14ac:dyDescent="0.25">
      <c r="A201" s="2">
        <v>40087</v>
      </c>
      <c r="B201" s="3">
        <v>291783000000</v>
      </c>
      <c r="C201" s="3">
        <v>136828000000</v>
      </c>
      <c r="D201" s="3">
        <v>173104000000</v>
      </c>
      <c r="E201" s="3">
        <v>21115000000</v>
      </c>
      <c r="F201" s="3">
        <v>436044000000</v>
      </c>
      <c r="G201" s="3">
        <v>105332000000</v>
      </c>
      <c r="H201" s="3">
        <v>138129000000</v>
      </c>
      <c r="I201" s="3">
        <v>45179000000</v>
      </c>
      <c r="J201" s="3">
        <v>-101854000000</v>
      </c>
      <c r="K201" s="3">
        <v>-35307000000</v>
      </c>
      <c r="L201" s="3">
        <v>109576000000</v>
      </c>
      <c r="M201" s="3">
        <v>-164347000000</v>
      </c>
      <c r="N201" s="3">
        <v>56806000000</v>
      </c>
      <c r="O201" s="3">
        <v>22368000000</v>
      </c>
      <c r="P201" s="3">
        <v>2861000000</v>
      </c>
      <c r="Q201" s="3">
        <v>19506000000</v>
      </c>
      <c r="R201" s="3">
        <v>-113102000000</v>
      </c>
      <c r="S201" s="3">
        <v>-1379000000</v>
      </c>
      <c r="T201" s="3">
        <v>41185000000</v>
      </c>
      <c r="U201" s="3">
        <v>117659000000</v>
      </c>
      <c r="V201" s="3">
        <v>68599000000</v>
      </c>
      <c r="W201" s="3">
        <v>49060000000</v>
      </c>
      <c r="X201" s="3">
        <v>-49268000000</v>
      </c>
      <c r="Y201" s="3">
        <f t="shared" si="3"/>
        <v>-144883000000</v>
      </c>
      <c r="Z201" s="3"/>
      <c r="AA201" s="3"/>
      <c r="AB201" s="3"/>
      <c r="AC201" s="3"/>
      <c r="AD201" s="3"/>
      <c r="AE201" s="3"/>
      <c r="AF201" s="3"/>
    </row>
    <row r="202" spans="1:32" x14ac:dyDescent="0.25">
      <c r="A202" s="2">
        <v>40179</v>
      </c>
      <c r="B202" s="3">
        <v>304278000000</v>
      </c>
      <c r="C202" s="3">
        <v>139368000000</v>
      </c>
      <c r="D202" s="3">
        <v>176038000000</v>
      </c>
      <c r="E202" s="3">
        <v>21210000000</v>
      </c>
      <c r="F202" s="3">
        <v>456924000000</v>
      </c>
      <c r="G202" s="3">
        <v>106243000000</v>
      </c>
      <c r="H202" s="3">
        <v>133844000000</v>
      </c>
      <c r="I202" s="3">
        <v>46919000000</v>
      </c>
      <c r="J202" s="3">
        <v>-103034000000</v>
      </c>
      <c r="K202" s="3">
        <v>254141000000</v>
      </c>
      <c r="L202" s="3">
        <v>317091000000</v>
      </c>
      <c r="M202" s="3">
        <v>-79102000000</v>
      </c>
      <c r="N202" s="3">
        <v>97926000000</v>
      </c>
      <c r="O202" s="3">
        <v>78773000000</v>
      </c>
      <c r="P202" s="3">
        <v>11291000000</v>
      </c>
      <c r="Q202" s="3">
        <v>67482000000</v>
      </c>
      <c r="R202" s="3">
        <v>76668000000</v>
      </c>
      <c r="S202" s="3">
        <v>773000000</v>
      </c>
      <c r="T202" s="3">
        <v>41688000000</v>
      </c>
      <c r="U202" s="3">
        <v>187308000000</v>
      </c>
      <c r="V202" s="3">
        <v>65165000000</v>
      </c>
      <c r="W202" s="3">
        <v>122144000000</v>
      </c>
      <c r="X202" s="3">
        <v>88095000000</v>
      </c>
      <c r="Y202" s="3">
        <f t="shared" si="3"/>
        <v>-62951000000</v>
      </c>
      <c r="Z202" s="3"/>
      <c r="AA202" s="3"/>
      <c r="AB202" s="3"/>
      <c r="AC202" s="3"/>
      <c r="AD202" s="3"/>
      <c r="AE202" s="3"/>
      <c r="AF202" s="3"/>
    </row>
    <row r="203" spans="1:32" x14ac:dyDescent="0.25">
      <c r="A203" s="2">
        <v>40269</v>
      </c>
      <c r="B203" s="3">
        <v>315314000000</v>
      </c>
      <c r="C203" s="3">
        <v>141836000000</v>
      </c>
      <c r="D203" s="3">
        <v>178942000000</v>
      </c>
      <c r="E203" s="3">
        <v>23320000000</v>
      </c>
      <c r="F203" s="3">
        <v>480442000000</v>
      </c>
      <c r="G203" s="3">
        <v>107609000000</v>
      </c>
      <c r="H203" s="3">
        <v>136165000000</v>
      </c>
      <c r="I203" s="3">
        <v>46934000000</v>
      </c>
      <c r="J203" s="3">
        <v>-111736000000</v>
      </c>
      <c r="K203" s="3">
        <v>160507000000</v>
      </c>
      <c r="L203" s="3">
        <v>185182000000</v>
      </c>
      <c r="M203" s="3">
        <v>-34656000000</v>
      </c>
      <c r="N203" s="3">
        <v>68413000000</v>
      </c>
      <c r="O203" s="3">
        <v>-1863000000</v>
      </c>
      <c r="P203" s="3">
        <v>22259000000</v>
      </c>
      <c r="Q203" s="3">
        <v>-24121000000</v>
      </c>
      <c r="R203" s="3">
        <v>93790000000</v>
      </c>
      <c r="S203" s="3">
        <v>165000000</v>
      </c>
      <c r="T203" s="3">
        <v>35247000000</v>
      </c>
      <c r="U203" s="3">
        <v>131528000000</v>
      </c>
      <c r="V203" s="3">
        <v>34570000000</v>
      </c>
      <c r="W203" s="3">
        <v>96958000000</v>
      </c>
      <c r="X203" s="3">
        <v>18408000000</v>
      </c>
      <c r="Y203" s="3">
        <f t="shared" si="3"/>
        <v>-24678000000</v>
      </c>
      <c r="Z203" s="3"/>
      <c r="AA203" s="3"/>
      <c r="AB203" s="3"/>
      <c r="AC203" s="3"/>
      <c r="AD203" s="3"/>
      <c r="AE203" s="3"/>
      <c r="AF203" s="3"/>
    </row>
    <row r="204" spans="1:32" x14ac:dyDescent="0.25">
      <c r="A204" s="2">
        <v>40360</v>
      </c>
      <c r="B204" s="3">
        <v>325166000000</v>
      </c>
      <c r="C204" s="3">
        <v>147991000000</v>
      </c>
      <c r="D204" s="3">
        <v>180281000000</v>
      </c>
      <c r="E204" s="3">
        <v>23058000000</v>
      </c>
      <c r="F204" s="3">
        <v>494007000000</v>
      </c>
      <c r="G204" s="3">
        <v>110711000000</v>
      </c>
      <c r="H204" s="3">
        <v>139712000000</v>
      </c>
      <c r="I204" s="3">
        <v>48685000000</v>
      </c>
      <c r="J204" s="3">
        <v>-116619000000</v>
      </c>
      <c r="K204" s="3">
        <v>304297000000</v>
      </c>
      <c r="L204" s="3">
        <v>554662000000</v>
      </c>
      <c r="M204" s="3">
        <v>-238472000000</v>
      </c>
      <c r="N204" s="3">
        <v>102270000000</v>
      </c>
      <c r="O204" s="3">
        <v>49064000000</v>
      </c>
      <c r="P204" s="3">
        <v>16899000000</v>
      </c>
      <c r="Q204" s="3">
        <v>32165000000</v>
      </c>
      <c r="R204" s="3">
        <v>151867000000</v>
      </c>
      <c r="S204" s="3">
        <v>1096000000</v>
      </c>
      <c r="T204" s="3">
        <v>103893000000</v>
      </c>
      <c r="U204" s="3">
        <v>328881000000</v>
      </c>
      <c r="V204" s="3">
        <v>40716000000</v>
      </c>
      <c r="W204" s="3">
        <v>288165000000</v>
      </c>
      <c r="X204" s="3">
        <v>121888000000</v>
      </c>
      <c r="Y204" s="3">
        <f t="shared" si="3"/>
        <v>-250365000000</v>
      </c>
      <c r="Z204" s="3"/>
      <c r="AA204" s="3"/>
      <c r="AB204" s="3"/>
      <c r="AC204" s="3"/>
      <c r="AD204" s="3"/>
      <c r="AE204" s="3"/>
      <c r="AF204" s="3"/>
    </row>
    <row r="205" spans="1:32" x14ac:dyDescent="0.25">
      <c r="A205" s="2">
        <v>40452</v>
      </c>
      <c r="B205" s="3">
        <v>345520000000</v>
      </c>
      <c r="C205" s="3">
        <v>152846000000</v>
      </c>
      <c r="D205" s="3">
        <v>187961000000</v>
      </c>
      <c r="E205" s="3">
        <v>24326000000</v>
      </c>
      <c r="F205" s="3">
        <v>507578000000</v>
      </c>
      <c r="G205" s="3">
        <v>111893000000</v>
      </c>
      <c r="H205" s="3">
        <v>143591000000</v>
      </c>
      <c r="I205" s="3">
        <v>48211000000</v>
      </c>
      <c r="J205" s="3">
        <v>-100621000000</v>
      </c>
      <c r="K205" s="3">
        <v>239792000000</v>
      </c>
      <c r="L205" s="3">
        <v>334106000000</v>
      </c>
      <c r="M205" s="3">
        <v>-94151000000</v>
      </c>
      <c r="N205" s="3">
        <v>81219000000</v>
      </c>
      <c r="O205" s="3">
        <v>73645000000</v>
      </c>
      <c r="P205" s="3">
        <v>28701000000</v>
      </c>
      <c r="Q205" s="3">
        <v>44943000000</v>
      </c>
      <c r="R205" s="3">
        <v>85128000000</v>
      </c>
      <c r="S205" s="3">
        <v>-200000000</v>
      </c>
      <c r="T205" s="3">
        <v>83211000000</v>
      </c>
      <c r="U205" s="3">
        <v>172716000000</v>
      </c>
      <c r="V205" s="3">
        <v>38502000000</v>
      </c>
      <c r="W205" s="3">
        <v>134214000000</v>
      </c>
      <c r="X205" s="3">
        <v>78179000000</v>
      </c>
      <c r="Y205" s="3">
        <f t="shared" si="3"/>
        <v>-94314000000</v>
      </c>
      <c r="Z205" s="3"/>
      <c r="AA205" s="3"/>
      <c r="AB205" s="3"/>
      <c r="AC205" s="3"/>
      <c r="AD205" s="3"/>
      <c r="AE205" s="3"/>
      <c r="AF205" s="3"/>
    </row>
    <row r="206" spans="1:32" x14ac:dyDescent="0.25">
      <c r="A206" s="2">
        <v>40544</v>
      </c>
      <c r="B206" s="3">
        <v>359620000000</v>
      </c>
      <c r="C206" s="3">
        <v>155617000000</v>
      </c>
      <c r="D206" s="3">
        <v>191825000000</v>
      </c>
      <c r="E206" s="3">
        <v>23808000000</v>
      </c>
      <c r="F206" s="3">
        <v>541686000000</v>
      </c>
      <c r="G206" s="3">
        <v>110740000000</v>
      </c>
      <c r="H206" s="3">
        <v>145036000000</v>
      </c>
      <c r="I206" s="3">
        <v>52644000000</v>
      </c>
      <c r="J206" s="3">
        <v>-119236000000</v>
      </c>
      <c r="K206" s="3">
        <v>387970000000</v>
      </c>
      <c r="L206" s="3">
        <v>594760000000</v>
      </c>
      <c r="M206" s="3">
        <v>-209742000000</v>
      </c>
      <c r="N206" s="3">
        <v>128831000000</v>
      </c>
      <c r="O206" s="3">
        <v>115962000000</v>
      </c>
      <c r="P206" s="3">
        <v>27881000000</v>
      </c>
      <c r="Q206" s="3">
        <v>88081000000</v>
      </c>
      <c r="R206" s="3">
        <v>139558000000</v>
      </c>
      <c r="S206" s="3">
        <v>3619000000</v>
      </c>
      <c r="T206" s="3">
        <v>71095000000</v>
      </c>
      <c r="U206" s="3">
        <v>149211000000</v>
      </c>
      <c r="V206" s="3">
        <v>38993000000</v>
      </c>
      <c r="W206" s="3">
        <v>110219000000</v>
      </c>
      <c r="X206" s="3">
        <v>374453000000</v>
      </c>
      <c r="Y206" s="3">
        <f t="shared" si="3"/>
        <v>-206789000000</v>
      </c>
      <c r="Z206" s="3"/>
      <c r="AA206" s="3"/>
      <c r="AB206" s="3"/>
      <c r="AC206" s="3"/>
      <c r="AD206" s="3"/>
      <c r="AE206" s="3"/>
      <c r="AF206" s="3"/>
    </row>
    <row r="207" spans="1:32" x14ac:dyDescent="0.25">
      <c r="A207" s="2">
        <v>40634</v>
      </c>
      <c r="B207" s="3">
        <v>373490000000</v>
      </c>
      <c r="C207" s="3">
        <v>161099000000</v>
      </c>
      <c r="D207" s="3">
        <v>198324000000</v>
      </c>
      <c r="E207" s="3">
        <v>24910000000</v>
      </c>
      <c r="F207" s="3">
        <v>559978000000</v>
      </c>
      <c r="G207" s="3">
        <v>114903000000</v>
      </c>
      <c r="H207" s="3">
        <v>151606000000</v>
      </c>
      <c r="I207" s="3">
        <v>50772000000</v>
      </c>
      <c r="J207" s="3">
        <v>-119435000000</v>
      </c>
      <c r="K207" s="3">
        <v>-1384000000</v>
      </c>
      <c r="L207" s="3">
        <v>127070000000</v>
      </c>
      <c r="M207" s="3">
        <v>-138259000000</v>
      </c>
      <c r="N207" s="3">
        <v>141047000000</v>
      </c>
      <c r="O207" s="3">
        <v>69344000000</v>
      </c>
      <c r="P207" s="3">
        <v>6401000000</v>
      </c>
      <c r="Q207" s="3">
        <v>62943000000</v>
      </c>
      <c r="R207" s="3">
        <v>-218041000000</v>
      </c>
      <c r="S207" s="3">
        <v>6267000000</v>
      </c>
      <c r="T207" s="3">
        <v>75940000000</v>
      </c>
      <c r="U207" s="3">
        <v>105650000000</v>
      </c>
      <c r="V207" s="3">
        <v>34442000000</v>
      </c>
      <c r="W207" s="3">
        <v>71208000000</v>
      </c>
      <c r="X207" s="3">
        <v>-54520000000</v>
      </c>
      <c r="Y207" s="3">
        <f t="shared" si="3"/>
        <v>-128453000000</v>
      </c>
      <c r="Z207" s="3"/>
      <c r="AA207" s="3"/>
      <c r="AB207" s="3"/>
      <c r="AC207" s="3"/>
      <c r="AD207" s="3"/>
      <c r="AE207" s="3"/>
      <c r="AF207" s="3"/>
    </row>
    <row r="208" spans="1:32" x14ac:dyDescent="0.25">
      <c r="A208" s="2">
        <v>40725</v>
      </c>
      <c r="B208" s="3">
        <v>381666000000</v>
      </c>
      <c r="C208" s="3">
        <v>166170000000</v>
      </c>
      <c r="D208" s="3">
        <v>202212000000</v>
      </c>
      <c r="E208" s="3">
        <v>25839000000</v>
      </c>
      <c r="F208" s="3">
        <v>565490000000</v>
      </c>
      <c r="G208" s="3">
        <v>116944000000</v>
      </c>
      <c r="H208" s="3">
        <v>149617000000</v>
      </c>
      <c r="I208" s="3">
        <v>50696000000</v>
      </c>
      <c r="J208" s="3">
        <v>-106860000000</v>
      </c>
      <c r="K208" s="3">
        <v>80298000000</v>
      </c>
      <c r="L208" s="3">
        <v>247801000000</v>
      </c>
      <c r="M208" s="3">
        <v>-165886000000</v>
      </c>
      <c r="N208" s="3">
        <v>66483000000</v>
      </c>
      <c r="O208" s="3">
        <v>-43647000000</v>
      </c>
      <c r="P208" s="3">
        <v>2052000000</v>
      </c>
      <c r="Q208" s="3">
        <v>-45699000000</v>
      </c>
      <c r="R208" s="3">
        <v>53384000000</v>
      </c>
      <c r="S208" s="3">
        <v>4079000000</v>
      </c>
      <c r="T208" s="3">
        <v>58914000000</v>
      </c>
      <c r="U208" s="3">
        <v>77147000000</v>
      </c>
      <c r="V208" s="3">
        <v>18955000000</v>
      </c>
      <c r="W208" s="3">
        <v>58192000000</v>
      </c>
      <c r="X208" s="3">
        <v>111740000000</v>
      </c>
      <c r="Y208" s="3">
        <f t="shared" si="3"/>
        <v>-167502000000</v>
      </c>
      <c r="Z208" s="3"/>
      <c r="AA208" s="3"/>
      <c r="AB208" s="3"/>
      <c r="AC208" s="3"/>
      <c r="AD208" s="3"/>
      <c r="AE208" s="3"/>
      <c r="AF208" s="3"/>
    </row>
    <row r="209" spans="1:32" x14ac:dyDescent="0.25">
      <c r="A209" s="2">
        <v>40817</v>
      </c>
      <c r="B209" s="3">
        <v>384111000000</v>
      </c>
      <c r="C209" s="3">
        <v>161779000000</v>
      </c>
      <c r="D209" s="3">
        <v>199108000000</v>
      </c>
      <c r="E209" s="3">
        <v>27096000000</v>
      </c>
      <c r="F209" s="3">
        <v>572732000000</v>
      </c>
      <c r="G209" s="3">
        <v>115601000000</v>
      </c>
      <c r="H209" s="3">
        <v>142779000000</v>
      </c>
      <c r="I209" s="3">
        <v>50752000000</v>
      </c>
      <c r="J209" s="3">
        <v>-109771000000</v>
      </c>
      <c r="K209" s="3">
        <v>25671000000</v>
      </c>
      <c r="L209" s="3">
        <v>13892000000</v>
      </c>
      <c r="M209" s="3">
        <v>-12085000000</v>
      </c>
      <c r="N209" s="3">
        <v>100255000000</v>
      </c>
      <c r="O209" s="3">
        <v>-56295000000</v>
      </c>
      <c r="P209" s="3">
        <v>-29384000000</v>
      </c>
      <c r="Q209" s="3">
        <v>-26911000000</v>
      </c>
      <c r="R209" s="3">
        <v>-20201000000</v>
      </c>
      <c r="S209" s="3">
        <v>1912000000</v>
      </c>
      <c r="T209" s="3">
        <v>57550000000</v>
      </c>
      <c r="U209" s="3">
        <v>-20383000000</v>
      </c>
      <c r="V209" s="3">
        <v>30967000000</v>
      </c>
      <c r="W209" s="3">
        <v>-51350000000</v>
      </c>
      <c r="X209" s="3">
        <v>-23276000000</v>
      </c>
      <c r="Y209" s="3">
        <f t="shared" si="3"/>
        <v>11780000000</v>
      </c>
      <c r="Z209" s="3"/>
      <c r="AA209" s="3"/>
      <c r="AB209" s="3"/>
      <c r="AC209" s="3"/>
      <c r="AD209" s="3"/>
      <c r="AE209" s="3"/>
      <c r="AF209" s="3"/>
    </row>
    <row r="210" spans="1:32" x14ac:dyDescent="0.25">
      <c r="A210" s="2">
        <v>40909</v>
      </c>
      <c r="B210" s="3">
        <v>388162000000</v>
      </c>
      <c r="C210" s="3">
        <v>167860000000</v>
      </c>
      <c r="D210" s="3">
        <v>200864000000</v>
      </c>
      <c r="E210" s="3">
        <v>25663000000</v>
      </c>
      <c r="F210" s="3">
        <v>582062000000</v>
      </c>
      <c r="G210" s="3">
        <v>116614000000</v>
      </c>
      <c r="H210" s="3">
        <v>148069000000</v>
      </c>
      <c r="I210" s="3">
        <v>49715000000</v>
      </c>
      <c r="J210" s="3">
        <v>-113912000000</v>
      </c>
      <c r="K210" s="3">
        <v>-88708000000</v>
      </c>
      <c r="L210" s="3">
        <v>188802000000</v>
      </c>
      <c r="M210" s="3">
        <v>-270170000000</v>
      </c>
      <c r="N210" s="3">
        <v>110331000000</v>
      </c>
      <c r="O210" s="3">
        <v>-9039000000</v>
      </c>
      <c r="P210" s="3">
        <v>17906000000</v>
      </c>
      <c r="Q210" s="3">
        <v>-26945000000</v>
      </c>
      <c r="R210" s="3">
        <v>-191232000000</v>
      </c>
      <c r="S210" s="3">
        <v>1233000000</v>
      </c>
      <c r="T210" s="3">
        <v>47831000000</v>
      </c>
      <c r="U210" s="3">
        <v>249786000000</v>
      </c>
      <c r="V210" s="3">
        <v>64095000000</v>
      </c>
      <c r="W210" s="3">
        <v>185692000000</v>
      </c>
      <c r="X210" s="3">
        <v>-108816000000</v>
      </c>
      <c r="Y210" s="3">
        <f t="shared" si="3"/>
        <v>-277508000000</v>
      </c>
      <c r="Z210" s="3"/>
      <c r="AA210" s="3"/>
      <c r="AB210" s="3"/>
      <c r="AC210" s="3"/>
      <c r="AD210" s="3"/>
      <c r="AE210" s="3"/>
      <c r="AF210" s="3"/>
    </row>
    <row r="211" spans="1:32" x14ac:dyDescent="0.25">
      <c r="A211" s="2">
        <v>41000</v>
      </c>
      <c r="B211" s="3">
        <v>391980000000</v>
      </c>
      <c r="C211" s="3">
        <v>169735000000</v>
      </c>
      <c r="D211" s="3">
        <v>194956000000</v>
      </c>
      <c r="E211" s="3">
        <v>26796000000</v>
      </c>
      <c r="F211" s="3">
        <v>579060000000</v>
      </c>
      <c r="G211" s="3">
        <v>117543000000</v>
      </c>
      <c r="H211" s="3">
        <v>146643000000</v>
      </c>
      <c r="I211" s="3">
        <v>50224000000</v>
      </c>
      <c r="J211" s="3">
        <v>-110004000000</v>
      </c>
      <c r="K211" s="3">
        <v>-157320000000</v>
      </c>
      <c r="L211" s="3">
        <v>-125446000000</v>
      </c>
      <c r="M211" s="3">
        <v>-34293000000</v>
      </c>
      <c r="N211" s="3">
        <v>87672000000</v>
      </c>
      <c r="O211" s="3">
        <v>73625000000</v>
      </c>
      <c r="P211" s="3">
        <v>53636000000</v>
      </c>
      <c r="Q211" s="3">
        <v>19989000000</v>
      </c>
      <c r="R211" s="3">
        <v>-321906000000</v>
      </c>
      <c r="S211" s="3">
        <v>3289000000</v>
      </c>
      <c r="T211" s="3">
        <v>91807000000</v>
      </c>
      <c r="U211" s="3">
        <v>7887000000</v>
      </c>
      <c r="V211" s="3">
        <v>30709000000</v>
      </c>
      <c r="W211" s="3">
        <v>-22822000000</v>
      </c>
      <c r="X211" s="3">
        <v>-225140000000</v>
      </c>
      <c r="Y211" s="3">
        <f t="shared" si="3"/>
        <v>-31874000000</v>
      </c>
      <c r="Z211" s="3"/>
      <c r="AA211" s="3"/>
      <c r="AB211" s="3"/>
      <c r="AC211" s="3"/>
      <c r="AD211" s="3"/>
      <c r="AE211" s="3"/>
      <c r="AF211" s="3"/>
    </row>
    <row r="212" spans="1:32" x14ac:dyDescent="0.25">
      <c r="A212" s="2">
        <v>41091</v>
      </c>
      <c r="B212" s="3">
        <v>392076000000</v>
      </c>
      <c r="C212" s="3">
        <v>170819000000</v>
      </c>
      <c r="D212" s="3">
        <v>197761000000</v>
      </c>
      <c r="E212" s="3">
        <v>29187000000</v>
      </c>
      <c r="F212" s="3">
        <v>570324000000</v>
      </c>
      <c r="G212" s="3">
        <v>117801000000</v>
      </c>
      <c r="H212" s="3">
        <v>149146000000</v>
      </c>
      <c r="I212" s="3">
        <v>51439000000</v>
      </c>
      <c r="J212" s="3">
        <v>-98866000000</v>
      </c>
      <c r="K212" s="3">
        <v>280424000000</v>
      </c>
      <c r="L212" s="3">
        <v>295970000000</v>
      </c>
      <c r="M212" s="3">
        <v>-10418000000</v>
      </c>
      <c r="N212" s="3">
        <v>79687000000</v>
      </c>
      <c r="O212" s="3">
        <v>122897000000</v>
      </c>
      <c r="P212" s="3">
        <v>35614000000</v>
      </c>
      <c r="Q212" s="3">
        <v>87282000000</v>
      </c>
      <c r="R212" s="3">
        <v>77007000000</v>
      </c>
      <c r="S212" s="3">
        <v>833000000</v>
      </c>
      <c r="T212" s="3">
        <v>42415000000</v>
      </c>
      <c r="U212" s="3">
        <v>222636000000</v>
      </c>
      <c r="V212" s="3">
        <v>30869000000</v>
      </c>
      <c r="W212" s="3">
        <v>191767000000</v>
      </c>
      <c r="X212" s="3">
        <v>30920000000</v>
      </c>
      <c r="Y212" s="3">
        <f t="shared" si="3"/>
        <v>-15547000000</v>
      </c>
      <c r="Z212" s="3"/>
      <c r="AA212" s="3"/>
      <c r="AB212" s="3"/>
      <c r="AC212" s="3"/>
      <c r="AD212" s="3"/>
      <c r="AE212" s="3"/>
      <c r="AF212" s="3"/>
    </row>
    <row r="213" spans="1:32" x14ac:dyDescent="0.25">
      <c r="A213" s="2">
        <v>41183</v>
      </c>
      <c r="B213" s="3">
        <v>390413000000</v>
      </c>
      <c r="C213" s="3">
        <v>176408000000</v>
      </c>
      <c r="D213" s="3">
        <v>198031000000</v>
      </c>
      <c r="E213" s="3">
        <v>30419000000</v>
      </c>
      <c r="F213" s="3">
        <v>572303000000</v>
      </c>
      <c r="G213" s="3">
        <v>117652000000</v>
      </c>
      <c r="H213" s="3">
        <v>149896000000</v>
      </c>
      <c r="I213" s="3">
        <v>50821000000</v>
      </c>
      <c r="J213" s="3">
        <v>-95400000000</v>
      </c>
      <c r="K213" s="3">
        <v>136963000000</v>
      </c>
      <c r="L213" s="3">
        <v>272707000000</v>
      </c>
      <c r="M213" s="3">
        <v>-138729000000</v>
      </c>
      <c r="N213" s="3">
        <v>99550000000</v>
      </c>
      <c r="O213" s="3">
        <v>55699000000</v>
      </c>
      <c r="P213" s="3">
        <v>-3182000000</v>
      </c>
      <c r="Q213" s="3">
        <v>58881000000</v>
      </c>
      <c r="R213" s="3">
        <v>-17391000000</v>
      </c>
      <c r="S213" s="3">
        <v>-895000000</v>
      </c>
      <c r="T213" s="3">
        <v>68290000000</v>
      </c>
      <c r="U213" s="3">
        <v>266708000000</v>
      </c>
      <c r="V213" s="3">
        <v>113393000000</v>
      </c>
      <c r="W213" s="3">
        <v>153315000000</v>
      </c>
      <c r="X213" s="3">
        <v>-62291000000</v>
      </c>
      <c r="Y213" s="3">
        <f t="shared" si="3"/>
        <v>-135744000000</v>
      </c>
      <c r="Z213" s="3"/>
      <c r="AA213" s="3"/>
      <c r="AB213" s="3"/>
      <c r="AC213" s="3"/>
      <c r="AD213" s="3"/>
      <c r="AE213" s="3"/>
      <c r="AF213" s="3"/>
    </row>
    <row r="214" spans="1:32" x14ac:dyDescent="0.25">
      <c r="A214" s="2">
        <v>41275</v>
      </c>
      <c r="B214" s="3">
        <v>395026000000</v>
      </c>
      <c r="C214" s="3">
        <v>177549000000</v>
      </c>
      <c r="D214" s="3">
        <v>199701000000</v>
      </c>
      <c r="E214" s="3">
        <v>30960000000</v>
      </c>
      <c r="F214" s="3">
        <v>573154000000</v>
      </c>
      <c r="G214" s="3">
        <v>114874000000</v>
      </c>
      <c r="H214" s="3">
        <v>154409000000</v>
      </c>
      <c r="I214" s="3">
        <v>51721000000</v>
      </c>
      <c r="J214" s="3">
        <v>-90923000000</v>
      </c>
      <c r="K214" s="3">
        <v>209925000000</v>
      </c>
      <c r="L214" s="3">
        <v>254612000000</v>
      </c>
      <c r="M214" s="3">
        <v>-48635000000</v>
      </c>
      <c r="N214" s="3">
        <v>71598000000</v>
      </c>
      <c r="O214" s="3">
        <v>151525000000</v>
      </c>
      <c r="P214" s="3">
        <v>70800000000</v>
      </c>
      <c r="Q214" s="3">
        <v>80726000000</v>
      </c>
      <c r="R214" s="3">
        <v>-14074000000</v>
      </c>
      <c r="S214" s="3">
        <v>875000000</v>
      </c>
      <c r="T214" s="3">
        <v>34990000000</v>
      </c>
      <c r="U214" s="3">
        <v>150986000000</v>
      </c>
      <c r="V214" s="3">
        <v>-19840000000</v>
      </c>
      <c r="W214" s="3">
        <v>170826000000</v>
      </c>
      <c r="X214" s="3">
        <v>68636000000</v>
      </c>
      <c r="Y214" s="3">
        <f t="shared" si="3"/>
        <v>-44688000000</v>
      </c>
      <c r="Z214" s="3"/>
      <c r="AA214" s="3"/>
      <c r="AB214" s="3"/>
      <c r="AC214" s="3"/>
      <c r="AD214" s="3"/>
      <c r="AE214" s="3"/>
      <c r="AF214" s="3"/>
    </row>
    <row r="215" spans="1:32" x14ac:dyDescent="0.25">
      <c r="A215" s="2">
        <v>41365</v>
      </c>
      <c r="B215" s="3">
        <v>396090000000</v>
      </c>
      <c r="C215" s="3">
        <v>177271000000</v>
      </c>
      <c r="D215" s="3">
        <v>202544000000</v>
      </c>
      <c r="E215" s="3">
        <v>29590000000</v>
      </c>
      <c r="F215" s="3">
        <v>572239000000</v>
      </c>
      <c r="G215" s="3">
        <v>115736000000</v>
      </c>
      <c r="H215" s="3">
        <v>153980000000</v>
      </c>
      <c r="I215" s="3">
        <v>52701000000</v>
      </c>
      <c r="J215" s="3">
        <v>-89161000000</v>
      </c>
      <c r="K215" s="3">
        <v>203730000000</v>
      </c>
      <c r="L215" s="3">
        <v>246729000000</v>
      </c>
      <c r="M215" s="3">
        <v>-46301000000</v>
      </c>
      <c r="N215" s="3">
        <v>133143000000</v>
      </c>
      <c r="O215" s="3">
        <v>158496000000</v>
      </c>
      <c r="P215" s="3">
        <v>149707000000</v>
      </c>
      <c r="Q215" s="3">
        <v>8789000000</v>
      </c>
      <c r="R215" s="3">
        <v>-87718000000</v>
      </c>
      <c r="S215" s="3">
        <v>-191000000</v>
      </c>
      <c r="T215" s="3">
        <v>99521000000</v>
      </c>
      <c r="U215" s="3">
        <v>-8446000000</v>
      </c>
      <c r="V215" s="3">
        <v>-30609000000</v>
      </c>
      <c r="W215" s="3">
        <v>22163000000</v>
      </c>
      <c r="X215" s="3">
        <v>155653000000</v>
      </c>
      <c r="Y215" s="3">
        <f t="shared" si="3"/>
        <v>-42998000000</v>
      </c>
      <c r="Z215" s="3"/>
      <c r="AA215" s="3"/>
      <c r="AB215" s="3"/>
      <c r="AC215" s="3"/>
      <c r="AD215" s="3"/>
      <c r="AE215" s="3"/>
      <c r="AF215" s="3"/>
    </row>
    <row r="216" spans="1:32" x14ac:dyDescent="0.25">
      <c r="A216" s="2">
        <v>41456</v>
      </c>
      <c r="B216" s="3">
        <v>396135000000</v>
      </c>
      <c r="C216" s="3">
        <v>180944000000</v>
      </c>
      <c r="D216" s="3">
        <v>203695000000</v>
      </c>
      <c r="E216" s="3">
        <v>31394000000</v>
      </c>
      <c r="F216" s="3">
        <v>573762000000</v>
      </c>
      <c r="G216" s="3">
        <v>116206000000</v>
      </c>
      <c r="H216" s="3">
        <v>152288000000</v>
      </c>
      <c r="I216" s="3">
        <v>55303000000</v>
      </c>
      <c r="J216" s="3">
        <v>-85392000000</v>
      </c>
      <c r="K216" s="3">
        <v>21546000000</v>
      </c>
      <c r="L216" s="3">
        <v>172282000000</v>
      </c>
      <c r="M216" s="3">
        <v>-144167000000</v>
      </c>
      <c r="N216" s="3">
        <v>96977000000</v>
      </c>
      <c r="O216" s="3">
        <v>12689000000</v>
      </c>
      <c r="P216" s="3">
        <v>-28990000000</v>
      </c>
      <c r="Q216" s="3">
        <v>41680000000</v>
      </c>
      <c r="R216" s="3">
        <v>-87119000000</v>
      </c>
      <c r="S216" s="3">
        <v>-1001000000</v>
      </c>
      <c r="T216" s="3">
        <v>77985000000</v>
      </c>
      <c r="U216" s="3">
        <v>200041000000</v>
      </c>
      <c r="V216" s="3">
        <v>70037000000</v>
      </c>
      <c r="W216" s="3">
        <v>130004000000</v>
      </c>
      <c r="X216" s="3">
        <v>-105744000000</v>
      </c>
      <c r="Y216" s="3">
        <f t="shared" si="3"/>
        <v>-150736000000</v>
      </c>
      <c r="Z216" s="3"/>
      <c r="AA216" s="3"/>
      <c r="AB216" s="3"/>
      <c r="AC216" s="3"/>
      <c r="AD216" s="3"/>
      <c r="AE216" s="3"/>
      <c r="AF216" s="3"/>
    </row>
    <row r="217" spans="1:32" x14ac:dyDescent="0.25">
      <c r="A217" s="2">
        <v>41548</v>
      </c>
      <c r="B217" s="3">
        <v>406457000000</v>
      </c>
      <c r="C217" s="3">
        <v>183650000000</v>
      </c>
      <c r="D217" s="3">
        <v>205561000000</v>
      </c>
      <c r="E217" s="3">
        <v>33844000000</v>
      </c>
      <c r="F217" s="3">
        <v>575092000000</v>
      </c>
      <c r="G217" s="3">
        <v>118919000000</v>
      </c>
      <c r="H217" s="3">
        <v>155364000000</v>
      </c>
      <c r="I217" s="3">
        <v>54178000000</v>
      </c>
      <c r="J217" s="3">
        <v>-74041000000</v>
      </c>
      <c r="K217" s="3">
        <v>190988000000</v>
      </c>
      <c r="L217" s="3">
        <v>378445000000</v>
      </c>
      <c r="M217" s="3">
        <v>-184554000000</v>
      </c>
      <c r="N217" s="3">
        <v>91078000000</v>
      </c>
      <c r="O217" s="3">
        <v>135024000000</v>
      </c>
      <c r="P217" s="3">
        <v>95916000000</v>
      </c>
      <c r="Q217" s="3">
        <v>39108000000</v>
      </c>
      <c r="R217" s="3">
        <v>-32331000000</v>
      </c>
      <c r="S217" s="3">
        <v>-2782000000</v>
      </c>
      <c r="T217" s="3">
        <v>75636000000</v>
      </c>
      <c r="U217" s="3">
        <v>169406000000</v>
      </c>
      <c r="V217" s="3">
        <v>-82230000000</v>
      </c>
      <c r="W217" s="3">
        <v>251636000000</v>
      </c>
      <c r="X217" s="3">
        <v>133403000000</v>
      </c>
      <c r="Y217" s="3">
        <f t="shared" si="3"/>
        <v>-187456000000</v>
      </c>
      <c r="Z217" s="3"/>
      <c r="AA217" s="3"/>
      <c r="AB217" s="3"/>
      <c r="AC217" s="3"/>
      <c r="AD217" s="3"/>
      <c r="AE217" s="3"/>
      <c r="AF217" s="3"/>
    </row>
    <row r="218" spans="1:32" x14ac:dyDescent="0.25">
      <c r="A218" s="2">
        <v>41640</v>
      </c>
      <c r="B218" s="3">
        <v>404114000000</v>
      </c>
      <c r="C218" s="3">
        <v>186293000000</v>
      </c>
      <c r="D218" s="3">
        <v>208039000000</v>
      </c>
      <c r="E218" s="3">
        <v>33856000000</v>
      </c>
      <c r="F218" s="3">
        <v>589431000000</v>
      </c>
      <c r="G218" s="3">
        <v>121468000000</v>
      </c>
      <c r="H218" s="3">
        <v>157391000000</v>
      </c>
      <c r="I218" s="3">
        <v>54926000000</v>
      </c>
      <c r="J218" s="3">
        <v>-90914000000</v>
      </c>
      <c r="K218" s="3">
        <v>184462000000</v>
      </c>
      <c r="L218" s="3">
        <v>304140000000</v>
      </c>
      <c r="M218" s="3">
        <v>-113573000000</v>
      </c>
      <c r="N218" s="3">
        <v>65298000000</v>
      </c>
      <c r="O218" s="3">
        <v>102007000000</v>
      </c>
      <c r="P218" s="3">
        <v>86491000000</v>
      </c>
      <c r="Q218" s="3">
        <v>15516000000</v>
      </c>
      <c r="R218" s="3">
        <v>18113000000</v>
      </c>
      <c r="S218" s="3">
        <v>-956000000</v>
      </c>
      <c r="T218" s="3">
        <v>-71331000000</v>
      </c>
      <c r="U218" s="3">
        <v>248795000000</v>
      </c>
      <c r="V218" s="3">
        <v>104032000000</v>
      </c>
      <c r="W218" s="3">
        <v>144764000000</v>
      </c>
      <c r="X218" s="3">
        <v>126676000000</v>
      </c>
      <c r="Y218" s="3">
        <f t="shared" si="3"/>
        <v>-119678000000</v>
      </c>
      <c r="Z218" s="3"/>
      <c r="AA218" s="3"/>
      <c r="AB218" s="3"/>
      <c r="AC218" s="3"/>
      <c r="AD218" s="3"/>
      <c r="AE218" s="3"/>
      <c r="AF218" s="3"/>
    </row>
    <row r="219" spans="1:32" x14ac:dyDescent="0.25">
      <c r="A219" s="2">
        <v>41730</v>
      </c>
      <c r="B219" s="3">
        <v>410882000000</v>
      </c>
      <c r="C219" s="3">
        <v>190105000000</v>
      </c>
      <c r="D219" s="3">
        <v>209733000000</v>
      </c>
      <c r="E219" s="3">
        <v>43095000000</v>
      </c>
      <c r="F219" s="3">
        <v>601239000000</v>
      </c>
      <c r="G219" s="3">
        <v>121953000000</v>
      </c>
      <c r="H219" s="3">
        <v>161362000000</v>
      </c>
      <c r="I219" s="3">
        <v>56430000000</v>
      </c>
      <c r="J219" s="3">
        <v>-87169000000</v>
      </c>
      <c r="K219" s="3">
        <v>213430000000</v>
      </c>
      <c r="L219" s="3">
        <v>297004000000</v>
      </c>
      <c r="M219" s="3">
        <v>-87997000000</v>
      </c>
      <c r="N219" s="3">
        <v>83816000000</v>
      </c>
      <c r="O219" s="3">
        <v>199102000000</v>
      </c>
      <c r="P219" s="3">
        <v>91727000000</v>
      </c>
      <c r="Q219" s="3">
        <v>107375000000</v>
      </c>
      <c r="R219" s="3">
        <v>-70261000000</v>
      </c>
      <c r="S219" s="3">
        <v>773000000</v>
      </c>
      <c r="T219" s="3">
        <v>79888000000</v>
      </c>
      <c r="U219" s="3">
        <v>92657000000</v>
      </c>
      <c r="V219" s="3">
        <v>15451000000</v>
      </c>
      <c r="W219" s="3">
        <v>77207000000</v>
      </c>
      <c r="X219" s="3">
        <v>124458000000</v>
      </c>
      <c r="Y219" s="3">
        <f t="shared" si="3"/>
        <v>-83573000000</v>
      </c>
      <c r="Z219" s="3"/>
      <c r="AA219" s="3"/>
      <c r="AB219" s="3"/>
      <c r="AC219" s="3"/>
      <c r="AD219" s="3"/>
      <c r="AE219" s="3"/>
      <c r="AF219" s="3"/>
    </row>
    <row r="220" spans="1:32" x14ac:dyDescent="0.25">
      <c r="A220" s="2">
        <v>41821</v>
      </c>
      <c r="B220" s="3">
        <v>412816000000</v>
      </c>
      <c r="C220" s="3">
        <v>189724000000</v>
      </c>
      <c r="D220" s="3">
        <v>216032000000</v>
      </c>
      <c r="E220" s="3">
        <v>31505000000</v>
      </c>
      <c r="F220" s="3">
        <v>597892000000</v>
      </c>
      <c r="G220" s="3">
        <v>122190000000</v>
      </c>
      <c r="H220" s="3">
        <v>161767000000</v>
      </c>
      <c r="I220" s="3">
        <v>57416000000</v>
      </c>
      <c r="J220" s="3">
        <v>-89189000000</v>
      </c>
      <c r="K220" s="3">
        <v>354097000000</v>
      </c>
      <c r="L220" s="3">
        <v>373090000000</v>
      </c>
      <c r="M220" s="3">
        <v>-43297000000</v>
      </c>
      <c r="N220" s="3">
        <v>109284000000</v>
      </c>
      <c r="O220" s="3">
        <v>143870000000</v>
      </c>
      <c r="P220" s="3">
        <v>109483000000</v>
      </c>
      <c r="Q220" s="3">
        <v>34387000000</v>
      </c>
      <c r="R220" s="3">
        <v>101833000000</v>
      </c>
      <c r="S220" s="3">
        <v>-889000000</v>
      </c>
      <c r="T220" s="3">
        <v>115395000000</v>
      </c>
      <c r="U220" s="3">
        <v>230481000000</v>
      </c>
      <c r="V220" s="3">
        <v>71219000000</v>
      </c>
      <c r="W220" s="3">
        <v>159263000000</v>
      </c>
      <c r="X220" s="3">
        <v>27214000000</v>
      </c>
      <c r="Y220" s="3">
        <f t="shared" si="3"/>
        <v>-18992000000</v>
      </c>
      <c r="Z220" s="3"/>
      <c r="AA220" s="3"/>
      <c r="AB220" s="3"/>
      <c r="AC220" s="3"/>
      <c r="AD220" s="3"/>
      <c r="AE220" s="3"/>
      <c r="AF220" s="3"/>
    </row>
    <row r="221" spans="1:32" x14ac:dyDescent="0.25">
      <c r="A221" s="2">
        <v>41913</v>
      </c>
      <c r="B221" s="3">
        <v>407751000000</v>
      </c>
      <c r="C221" s="3">
        <v>190930000000</v>
      </c>
      <c r="D221" s="3">
        <v>212053000000</v>
      </c>
      <c r="E221" s="3">
        <v>32132000000</v>
      </c>
      <c r="F221" s="3">
        <v>596919000000</v>
      </c>
      <c r="G221" s="3">
        <v>125475000000</v>
      </c>
      <c r="H221" s="3">
        <v>165103000000</v>
      </c>
      <c r="I221" s="3">
        <v>58154000000</v>
      </c>
      <c r="J221" s="3">
        <v>-102784000000</v>
      </c>
      <c r="K221" s="3">
        <v>113705000000</v>
      </c>
      <c r="L221" s="3">
        <v>135209000000</v>
      </c>
      <c r="M221" s="3">
        <v>-53217000000</v>
      </c>
      <c r="N221" s="3">
        <v>129131000000</v>
      </c>
      <c r="O221" s="3">
        <v>136690000000</v>
      </c>
      <c r="P221" s="3">
        <v>143925000000</v>
      </c>
      <c r="Q221" s="3">
        <v>-7235000000</v>
      </c>
      <c r="R221" s="3">
        <v>-149605000000</v>
      </c>
      <c r="S221" s="3">
        <v>-2511000000</v>
      </c>
      <c r="T221" s="3">
        <v>127905000000</v>
      </c>
      <c r="U221" s="3">
        <v>125673000000</v>
      </c>
      <c r="V221" s="3">
        <v>-36390000000</v>
      </c>
      <c r="W221" s="3">
        <v>162063000000</v>
      </c>
      <c r="X221" s="3">
        <v>-118369000000</v>
      </c>
      <c r="Y221" s="3">
        <f t="shared" si="3"/>
        <v>-21504000000</v>
      </c>
      <c r="Z221" s="3"/>
      <c r="AA221" s="3"/>
      <c r="AB221" s="3"/>
      <c r="AC221" s="3"/>
      <c r="AD221" s="3"/>
      <c r="AE221" s="3"/>
      <c r="AF221" s="3"/>
    </row>
    <row r="222" spans="1:32" x14ac:dyDescent="0.25">
      <c r="A222" s="2">
        <v>42005</v>
      </c>
      <c r="B222" s="3">
        <v>385905000000</v>
      </c>
      <c r="C222" s="3">
        <v>192546000000</v>
      </c>
      <c r="D222" s="3">
        <v>204404000000</v>
      </c>
      <c r="E222" s="3">
        <v>32998000000</v>
      </c>
      <c r="F222" s="3">
        <v>577855000000</v>
      </c>
      <c r="G222" s="3">
        <v>122096000000</v>
      </c>
      <c r="H222" s="3">
        <v>157455000000</v>
      </c>
      <c r="I222" s="3">
        <v>57842000000</v>
      </c>
      <c r="J222" s="3">
        <v>-99395000000</v>
      </c>
      <c r="K222" s="3">
        <v>330095000000</v>
      </c>
      <c r="L222" s="3">
        <v>429136000000</v>
      </c>
      <c r="M222" s="3">
        <v>-139237000000</v>
      </c>
      <c r="N222" s="3">
        <v>85160000000</v>
      </c>
      <c r="O222" s="3">
        <v>207046000000</v>
      </c>
      <c r="P222" s="3">
        <v>186426000000</v>
      </c>
      <c r="Q222" s="3">
        <v>20620000000</v>
      </c>
      <c r="R222" s="3">
        <v>42049000000</v>
      </c>
      <c r="S222" s="3">
        <v>-4159000000</v>
      </c>
      <c r="T222" s="3">
        <v>243487000000</v>
      </c>
      <c r="U222" s="3">
        <v>107435000000</v>
      </c>
      <c r="V222" s="3">
        <v>31104000000</v>
      </c>
      <c r="W222" s="3">
        <v>76331000000</v>
      </c>
      <c r="X222" s="3">
        <v>78214000000</v>
      </c>
      <c r="Y222" s="3">
        <f t="shared" si="3"/>
        <v>-99040000000</v>
      </c>
      <c r="Z222" s="3"/>
      <c r="AA222" s="3"/>
      <c r="AB222" s="3"/>
      <c r="AC222" s="3"/>
      <c r="AD222" s="3"/>
      <c r="AE222" s="3"/>
      <c r="AF222" s="3"/>
    </row>
    <row r="223" spans="1:32" x14ac:dyDescent="0.25">
      <c r="A223" s="2">
        <v>42095</v>
      </c>
      <c r="B223" s="3">
        <v>384146000000</v>
      </c>
      <c r="C223" s="3">
        <v>192370000000</v>
      </c>
      <c r="D223" s="3">
        <v>209250000000</v>
      </c>
      <c r="E223" s="3">
        <v>34620000000</v>
      </c>
      <c r="F223" s="3">
        <v>573816000000</v>
      </c>
      <c r="G223" s="3">
        <v>123463000000</v>
      </c>
      <c r="H223" s="3">
        <v>164986000000</v>
      </c>
      <c r="I223" s="3">
        <v>57596000000</v>
      </c>
      <c r="J223" s="3">
        <v>-99475000000</v>
      </c>
      <c r="K223" s="3">
        <v>32752000000</v>
      </c>
      <c r="L223" s="3">
        <v>181949000000</v>
      </c>
      <c r="M223" s="3">
        <v>-147496000000</v>
      </c>
      <c r="N223" s="3">
        <v>89507000000</v>
      </c>
      <c r="O223" s="3">
        <v>103160000000</v>
      </c>
      <c r="P223" s="3">
        <v>86758000000</v>
      </c>
      <c r="Q223" s="3">
        <v>16402000000</v>
      </c>
      <c r="R223" s="3">
        <v>-159038000000</v>
      </c>
      <c r="S223" s="3">
        <v>-877000000</v>
      </c>
      <c r="T223" s="3">
        <v>117222000000</v>
      </c>
      <c r="U223" s="3">
        <v>243152000000</v>
      </c>
      <c r="V223" s="3">
        <v>-22605000000</v>
      </c>
      <c r="W223" s="3">
        <v>265757000000</v>
      </c>
      <c r="X223" s="3">
        <v>-178425000000</v>
      </c>
      <c r="Y223" s="3">
        <f t="shared" si="3"/>
        <v>-149197000000</v>
      </c>
      <c r="Z223" s="3"/>
      <c r="AA223" s="3"/>
      <c r="AB223" s="3"/>
      <c r="AC223" s="3"/>
      <c r="AD223" s="3"/>
      <c r="AE223" s="3"/>
      <c r="AF223" s="3"/>
    </row>
    <row r="224" spans="1:32" x14ac:dyDescent="0.25">
      <c r="A224" s="2">
        <v>42186</v>
      </c>
      <c r="B224" s="3">
        <v>375999000000</v>
      </c>
      <c r="C224" s="3">
        <v>192080000000</v>
      </c>
      <c r="D224" s="3">
        <v>210296000000</v>
      </c>
      <c r="E224" s="3">
        <v>32018000000</v>
      </c>
      <c r="F224" s="3">
        <v>569060000000</v>
      </c>
      <c r="G224" s="3">
        <v>125205000000</v>
      </c>
      <c r="H224" s="3">
        <v>165735000000</v>
      </c>
      <c r="I224" s="3">
        <v>60320000000</v>
      </c>
      <c r="J224" s="3">
        <v>-109927000000</v>
      </c>
      <c r="K224" s="3">
        <v>-99202000000</v>
      </c>
      <c r="L224" s="3">
        <v>-36441000000</v>
      </c>
      <c r="M224" s="3">
        <v>-62039000000</v>
      </c>
      <c r="N224" s="3">
        <v>51519000000</v>
      </c>
      <c r="O224" s="3">
        <v>-122593000000</v>
      </c>
      <c r="P224" s="3">
        <v>-50575000000</v>
      </c>
      <c r="Q224" s="3">
        <v>-72017000000</v>
      </c>
      <c r="R224" s="3">
        <v>-27863000000</v>
      </c>
      <c r="S224" s="3">
        <v>-266000000</v>
      </c>
      <c r="T224" s="3">
        <v>70634000000</v>
      </c>
      <c r="U224" s="3">
        <v>-146760000000</v>
      </c>
      <c r="V224" s="3">
        <v>-30739000000</v>
      </c>
      <c r="W224" s="3">
        <v>-116021000000</v>
      </c>
      <c r="X224" s="3">
        <v>39685000000</v>
      </c>
      <c r="Y224" s="3">
        <f t="shared" si="3"/>
        <v>-62762000000</v>
      </c>
      <c r="Z224" s="3"/>
      <c r="AA224" s="3"/>
      <c r="AB224" s="3"/>
      <c r="AC224" s="3"/>
      <c r="AD224" s="3"/>
      <c r="AE224" s="3"/>
      <c r="AF224" s="3"/>
    </row>
    <row r="225" spans="1:32" x14ac:dyDescent="0.25">
      <c r="A225" s="2">
        <v>42278</v>
      </c>
      <c r="B225" s="3">
        <v>365331000000</v>
      </c>
      <c r="C225" s="3">
        <v>192401000000</v>
      </c>
      <c r="D225" s="3">
        <v>200978000000</v>
      </c>
      <c r="E225" s="3">
        <v>33228000000</v>
      </c>
      <c r="F225" s="3">
        <v>552518000000</v>
      </c>
      <c r="G225" s="3">
        <v>127541000000</v>
      </c>
      <c r="H225" s="3">
        <v>151548000000</v>
      </c>
      <c r="I225" s="3">
        <v>59988000000</v>
      </c>
      <c r="J225" s="3">
        <v>-99657000000</v>
      </c>
      <c r="K225" s="3">
        <v>-119542000000</v>
      </c>
      <c r="L225" s="3">
        <v>-71175000000</v>
      </c>
      <c r="M225" s="3">
        <v>-37628000000</v>
      </c>
      <c r="N225" s="3">
        <v>75886000000</v>
      </c>
      <c r="O225" s="3">
        <v>-80459000000</v>
      </c>
      <c r="P225" s="3">
        <v>-25687000000</v>
      </c>
      <c r="Q225" s="3">
        <v>-54772000000</v>
      </c>
      <c r="R225" s="3">
        <v>-113979000000</v>
      </c>
      <c r="S225" s="3">
        <v>-990000000</v>
      </c>
      <c r="T225" s="3">
        <v>80091000000</v>
      </c>
      <c r="U225" s="3">
        <v>10083000000</v>
      </c>
      <c r="V225" s="3">
        <v>-165066000000</v>
      </c>
      <c r="W225" s="3">
        <v>175149000000</v>
      </c>
      <c r="X225" s="3">
        <v>-161350000000</v>
      </c>
      <c r="Y225" s="3">
        <f t="shared" si="3"/>
        <v>-48366000000</v>
      </c>
      <c r="Z225" s="3"/>
      <c r="AA225" s="3"/>
      <c r="AB225" s="3"/>
      <c r="AC225" s="3"/>
      <c r="AD225" s="3"/>
      <c r="AE225" s="3"/>
      <c r="AF225" s="3"/>
    </row>
    <row r="226" spans="1:32" x14ac:dyDescent="0.25">
      <c r="A226" s="2">
        <v>42370</v>
      </c>
      <c r="B226" s="3">
        <v>355261000000</v>
      </c>
      <c r="C226" s="3">
        <v>190777000000</v>
      </c>
      <c r="D226" s="3">
        <v>205838000000</v>
      </c>
      <c r="E226" s="3">
        <v>34195000000</v>
      </c>
      <c r="F226" s="3">
        <v>539502000000</v>
      </c>
      <c r="G226" s="3">
        <v>126688000000</v>
      </c>
      <c r="H226" s="3">
        <v>160909000000</v>
      </c>
      <c r="I226" s="3">
        <v>62987000000</v>
      </c>
      <c r="J226" s="3">
        <v>-104015000000</v>
      </c>
      <c r="K226" s="3">
        <v>37590000000</v>
      </c>
      <c r="L226" s="3">
        <v>134350000000</v>
      </c>
      <c r="M226" s="3">
        <v>-85978000000</v>
      </c>
      <c r="N226" s="3">
        <v>77185000000</v>
      </c>
      <c r="O226" s="3">
        <v>-68413000000</v>
      </c>
      <c r="P226" s="3">
        <v>-49530000000</v>
      </c>
      <c r="Q226" s="3">
        <v>-18883000000</v>
      </c>
      <c r="R226" s="3">
        <v>30010000000</v>
      </c>
      <c r="S226" s="3">
        <v>-1191000000</v>
      </c>
      <c r="T226" s="3">
        <v>138430000000</v>
      </c>
      <c r="U226" s="3">
        <v>-52859000000</v>
      </c>
      <c r="V226" s="3">
        <v>-107471000000</v>
      </c>
      <c r="W226" s="3">
        <v>54612000000</v>
      </c>
      <c r="X226" s="3">
        <v>48779000000</v>
      </c>
      <c r="Y226" s="3">
        <f t="shared" si="3"/>
        <v>-96759000000</v>
      </c>
      <c r="Z226" s="3"/>
      <c r="AA226" s="3"/>
      <c r="AB226" s="3"/>
      <c r="AC226" s="3"/>
      <c r="AD226" s="3"/>
      <c r="AE226" s="3"/>
      <c r="AF226" s="3"/>
    </row>
    <row r="227" spans="1:32" x14ac:dyDescent="0.25">
      <c r="A227" s="2">
        <v>42461</v>
      </c>
      <c r="B227" s="3">
        <v>360281000000</v>
      </c>
      <c r="C227" s="3">
        <v>195843000000</v>
      </c>
      <c r="D227" s="3">
        <v>211424000000</v>
      </c>
      <c r="E227" s="3">
        <v>34830000000</v>
      </c>
      <c r="F227" s="3">
        <v>547283000000</v>
      </c>
      <c r="G227" s="3">
        <v>127639000000</v>
      </c>
      <c r="H227" s="3">
        <v>166216000000</v>
      </c>
      <c r="I227" s="3">
        <v>61721000000</v>
      </c>
      <c r="J227" s="3">
        <v>-100481000000</v>
      </c>
      <c r="K227" s="3">
        <v>351872000000</v>
      </c>
      <c r="L227" s="3">
        <v>360265000000</v>
      </c>
      <c r="M227" s="3">
        <v>-7785000000</v>
      </c>
      <c r="N227" s="3">
        <v>108927000000</v>
      </c>
      <c r="O227" s="3">
        <v>143249000000</v>
      </c>
      <c r="P227" s="3">
        <v>163269000000</v>
      </c>
      <c r="Q227" s="3">
        <v>-20019000000</v>
      </c>
      <c r="R227" s="3">
        <v>99506000000</v>
      </c>
      <c r="S227" s="3">
        <v>189000000</v>
      </c>
      <c r="T227" s="3">
        <v>175559000000</v>
      </c>
      <c r="U227" s="3">
        <v>4754000000</v>
      </c>
      <c r="V227" s="3">
        <v>-46284000000</v>
      </c>
      <c r="W227" s="3">
        <v>51038000000</v>
      </c>
      <c r="X227" s="3">
        <v>179952000000</v>
      </c>
      <c r="Y227" s="3">
        <f t="shared" si="3"/>
        <v>-8394000000</v>
      </c>
      <c r="Z227" s="3"/>
      <c r="AA227" s="3"/>
      <c r="AB227" s="3"/>
      <c r="AC227" s="3"/>
      <c r="AD227" s="3"/>
      <c r="AE227" s="3"/>
      <c r="AF227" s="3"/>
    </row>
    <row r="228" spans="1:32" x14ac:dyDescent="0.25">
      <c r="A228" s="2">
        <v>42552</v>
      </c>
      <c r="B228" s="3">
        <v>369397000000</v>
      </c>
      <c r="C228" s="3">
        <v>199685000000</v>
      </c>
      <c r="D228" s="3">
        <v>214257000000</v>
      </c>
      <c r="E228" s="3">
        <v>35318000000</v>
      </c>
      <c r="F228" s="3">
        <v>556277000000</v>
      </c>
      <c r="G228" s="3">
        <v>129887000000</v>
      </c>
      <c r="H228" s="3">
        <v>168033000000</v>
      </c>
      <c r="I228" s="3">
        <v>64022000000</v>
      </c>
      <c r="J228" s="3">
        <v>-99562000000</v>
      </c>
      <c r="K228" s="3">
        <v>41773000000</v>
      </c>
      <c r="L228" s="3">
        <v>254029000000</v>
      </c>
      <c r="M228" s="3">
        <v>-208820000000</v>
      </c>
      <c r="N228" s="3">
        <v>83462000000</v>
      </c>
      <c r="O228" s="3">
        <v>-19480000000</v>
      </c>
      <c r="P228" s="3">
        <v>-22176000000</v>
      </c>
      <c r="Q228" s="3">
        <v>2696000000</v>
      </c>
      <c r="R228" s="3">
        <v>-23851000000</v>
      </c>
      <c r="S228" s="3">
        <v>1642000000</v>
      </c>
      <c r="T228" s="3">
        <v>140356000000</v>
      </c>
      <c r="U228" s="3">
        <v>217765000000</v>
      </c>
      <c r="V228" s="3">
        <v>120439000000</v>
      </c>
      <c r="W228" s="3">
        <v>97326000000</v>
      </c>
      <c r="X228" s="3">
        <v>-104091000000</v>
      </c>
      <c r="Y228" s="3">
        <f t="shared" si="3"/>
        <v>-212257000000</v>
      </c>
      <c r="Z228" s="3"/>
      <c r="AA228" s="3"/>
      <c r="AB228" s="3"/>
      <c r="AC228" s="3"/>
      <c r="AD228" s="3"/>
      <c r="AE228" s="3"/>
      <c r="AF228" s="3"/>
    </row>
    <row r="229" spans="1:32" x14ac:dyDescent="0.25">
      <c r="A229" s="2">
        <v>42644</v>
      </c>
      <c r="B229" s="3">
        <v>372453000000</v>
      </c>
      <c r="C229" s="3">
        <v>197127000000</v>
      </c>
      <c r="D229" s="3">
        <v>225720000000</v>
      </c>
      <c r="E229" s="3">
        <v>36783000000</v>
      </c>
      <c r="F229" s="3">
        <v>564134000000</v>
      </c>
      <c r="G229" s="3">
        <v>128873000000</v>
      </c>
      <c r="H229" s="3">
        <v>165640000000</v>
      </c>
      <c r="I229" s="3">
        <v>65595000000</v>
      </c>
      <c r="J229" s="3">
        <v>-92158000000</v>
      </c>
      <c r="K229" s="3">
        <v>-94797000000</v>
      </c>
      <c r="L229" s="3">
        <v>-41952000000</v>
      </c>
      <c r="M229" s="3">
        <v>-59845000000</v>
      </c>
      <c r="N229" s="3">
        <v>30240000000</v>
      </c>
      <c r="O229" s="3">
        <v>-17868000000</v>
      </c>
      <c r="P229" s="3">
        <v>-69820000000</v>
      </c>
      <c r="Q229" s="3">
        <v>51952000000</v>
      </c>
      <c r="R229" s="3">
        <v>-108620000000</v>
      </c>
      <c r="S229" s="3">
        <v>1450000000</v>
      </c>
      <c r="T229" s="3">
        <v>20043000000</v>
      </c>
      <c r="U229" s="3">
        <v>61605000000</v>
      </c>
      <c r="V229" s="3">
        <v>-106385000000</v>
      </c>
      <c r="W229" s="3">
        <v>167990000000</v>
      </c>
      <c r="X229" s="3">
        <v>-123600000000</v>
      </c>
      <c r="Y229" s="3">
        <f t="shared" si="3"/>
        <v>-52846000000</v>
      </c>
      <c r="Z229" s="3"/>
      <c r="AA229" s="3"/>
      <c r="AB229" s="3"/>
      <c r="AC229" s="3"/>
      <c r="AD229" s="3"/>
      <c r="AE229" s="3"/>
      <c r="AF229" s="3"/>
    </row>
    <row r="230" spans="1:32" x14ac:dyDescent="0.25">
      <c r="A230" s="2">
        <v>42736</v>
      </c>
      <c r="B230" s="3">
        <v>384208000000</v>
      </c>
      <c r="C230" s="3">
        <v>203932000000</v>
      </c>
      <c r="D230" s="3">
        <v>232153000000</v>
      </c>
      <c r="E230" s="3">
        <v>43532000000</v>
      </c>
      <c r="F230" s="3">
        <v>579256000000</v>
      </c>
      <c r="G230" s="3">
        <v>133350000000</v>
      </c>
      <c r="H230" s="3">
        <v>172825000000</v>
      </c>
      <c r="I230" s="3">
        <v>63857000000</v>
      </c>
      <c r="J230" s="3">
        <v>-85463000000</v>
      </c>
      <c r="K230" s="3">
        <v>348101000000</v>
      </c>
      <c r="L230" s="3">
        <v>426113000000</v>
      </c>
      <c r="M230" s="3">
        <v>-83621000000</v>
      </c>
      <c r="N230" s="3">
        <v>123677000000</v>
      </c>
      <c r="O230" s="3">
        <v>134329000000</v>
      </c>
      <c r="P230" s="3">
        <v>32119000000</v>
      </c>
      <c r="Q230" s="3">
        <v>102210000000</v>
      </c>
      <c r="R230" s="3">
        <v>90336000000</v>
      </c>
      <c r="S230" s="3">
        <v>-241000000</v>
      </c>
      <c r="T230" s="3">
        <v>112910000000</v>
      </c>
      <c r="U230" s="3">
        <v>160102000000</v>
      </c>
      <c r="V230" s="3">
        <v>57471000000</v>
      </c>
      <c r="W230" s="3">
        <v>102631000000</v>
      </c>
      <c r="X230" s="3">
        <v>153101000000</v>
      </c>
      <c r="Y230" s="3">
        <f t="shared" si="3"/>
        <v>-78012000000</v>
      </c>
      <c r="Z230" s="3"/>
      <c r="AA230" s="3"/>
      <c r="AB230" s="3"/>
      <c r="AC230" s="3"/>
      <c r="AD230" s="3"/>
      <c r="AE230" s="3"/>
      <c r="AF230" s="3"/>
    </row>
    <row r="231" spans="1:32" x14ac:dyDescent="0.25">
      <c r="A231" s="2">
        <v>42826</v>
      </c>
      <c r="B231" s="3">
        <v>381529000000</v>
      </c>
      <c r="C231" s="3">
        <v>208031000000</v>
      </c>
      <c r="D231" s="3">
        <v>237872000000</v>
      </c>
      <c r="E231" s="3">
        <v>36901000000</v>
      </c>
      <c r="F231" s="3">
        <v>583109000000</v>
      </c>
      <c r="G231" s="3">
        <v>137242000000</v>
      </c>
      <c r="H231" s="3">
        <v>180579000000</v>
      </c>
      <c r="I231" s="3">
        <v>67344000000</v>
      </c>
      <c r="J231" s="3">
        <v>-103940000000</v>
      </c>
      <c r="K231" s="3">
        <v>319670000000</v>
      </c>
      <c r="L231" s="3">
        <v>445034000000</v>
      </c>
      <c r="M231" s="3">
        <v>-116058000000</v>
      </c>
      <c r="N231" s="3">
        <v>82831000000</v>
      </c>
      <c r="O231" s="3">
        <v>152145000000</v>
      </c>
      <c r="P231" s="3">
        <v>84093000000</v>
      </c>
      <c r="Q231" s="3">
        <v>68052000000</v>
      </c>
      <c r="R231" s="3">
        <v>84543000000</v>
      </c>
      <c r="S231" s="3">
        <v>150000000</v>
      </c>
      <c r="T231" s="3">
        <v>90564000000</v>
      </c>
      <c r="U231" s="3">
        <v>259549000000</v>
      </c>
      <c r="V231" s="3">
        <v>21024000000</v>
      </c>
      <c r="W231" s="3">
        <v>238525000000</v>
      </c>
      <c r="X231" s="3">
        <v>94921000000</v>
      </c>
      <c r="Y231" s="3">
        <f t="shared" si="3"/>
        <v>-125365000000</v>
      </c>
      <c r="Z231" s="3"/>
      <c r="AA231" s="3"/>
      <c r="AB231" s="3"/>
      <c r="AC231" s="3"/>
      <c r="AD231" s="3"/>
      <c r="AE231" s="3"/>
      <c r="AF231" s="3"/>
    </row>
    <row r="232" spans="1:32" x14ac:dyDescent="0.25">
      <c r="A232" s="2">
        <v>42917</v>
      </c>
      <c r="B232" s="3">
        <v>386642000000</v>
      </c>
      <c r="C232" s="3">
        <v>210699000000</v>
      </c>
      <c r="D232" s="3">
        <v>255961000000</v>
      </c>
      <c r="E232" s="3">
        <v>43596000000</v>
      </c>
      <c r="F232" s="3">
        <v>581418000000</v>
      </c>
      <c r="G232" s="3">
        <v>142762000000</v>
      </c>
      <c r="H232" s="3">
        <v>187603000000</v>
      </c>
      <c r="I232" s="3">
        <v>70882000000</v>
      </c>
      <c r="J232" s="3">
        <v>-85766000000</v>
      </c>
      <c r="K232" s="3">
        <v>356186000000</v>
      </c>
      <c r="L232" s="3">
        <v>500827000000</v>
      </c>
      <c r="M232" s="3">
        <v>-126042000000</v>
      </c>
      <c r="N232" s="3">
        <v>123627000000</v>
      </c>
      <c r="O232" s="3">
        <v>139126000000</v>
      </c>
      <c r="P232" s="3">
        <v>63398000000</v>
      </c>
      <c r="Q232" s="3">
        <v>75729000000</v>
      </c>
      <c r="R232" s="3">
        <v>93493000000</v>
      </c>
      <c r="S232" s="3">
        <v>-61000000</v>
      </c>
      <c r="T232" s="3">
        <v>100754000000</v>
      </c>
      <c r="U232" s="3">
        <v>294391000000</v>
      </c>
      <c r="V232" s="3">
        <v>80565000000</v>
      </c>
      <c r="W232" s="3">
        <v>213825000000</v>
      </c>
      <c r="X232" s="3">
        <v>105683000000</v>
      </c>
      <c r="Y232" s="3">
        <f t="shared" si="3"/>
        <v>-144643000000</v>
      </c>
      <c r="Z232" s="3"/>
      <c r="AA232" s="3"/>
      <c r="AB232" s="3"/>
      <c r="AC232" s="3"/>
      <c r="AD232" s="3"/>
      <c r="AE232" s="3"/>
      <c r="AF232" s="3"/>
    </row>
    <row r="233" spans="1:32" x14ac:dyDescent="0.25">
      <c r="A233" s="2">
        <v>43009</v>
      </c>
      <c r="B233" s="3">
        <v>404623000000</v>
      </c>
      <c r="C233" s="3">
        <v>214812000000</v>
      </c>
      <c r="D233" s="3">
        <v>269456000000</v>
      </c>
      <c r="E233" s="3">
        <v>36485000000</v>
      </c>
      <c r="F233" s="3">
        <v>612563000000</v>
      </c>
      <c r="G233" s="3">
        <v>141717000000</v>
      </c>
      <c r="H233" s="3">
        <v>196493000000</v>
      </c>
      <c r="I233" s="3">
        <v>67049000000</v>
      </c>
      <c r="J233" s="3">
        <v>-92446000000</v>
      </c>
      <c r="K233" s="3">
        <v>138029000000</v>
      </c>
      <c r="L233" s="3">
        <v>187245000000</v>
      </c>
      <c r="M233" s="3">
        <v>-47515000000</v>
      </c>
      <c r="N233" s="3">
        <v>79279000000</v>
      </c>
      <c r="O233" s="3">
        <v>115128000000</v>
      </c>
      <c r="P233" s="3">
        <v>-39670000000</v>
      </c>
      <c r="Q233" s="3">
        <v>154798000000</v>
      </c>
      <c r="R233" s="3">
        <v>-54839000000</v>
      </c>
      <c r="S233" s="3">
        <v>-1539000000</v>
      </c>
      <c r="T233" s="3">
        <v>76595000000</v>
      </c>
      <c r="U233" s="3">
        <v>76768000000</v>
      </c>
      <c r="V233" s="3">
        <v>-9427000000</v>
      </c>
      <c r="W233" s="3">
        <v>86195000000</v>
      </c>
      <c r="X233" s="3">
        <v>33882000000</v>
      </c>
      <c r="Y233" s="3">
        <f t="shared" si="3"/>
        <v>-49216000000</v>
      </c>
      <c r="Z233" s="3"/>
      <c r="AA233" s="3"/>
      <c r="AB233" s="3"/>
      <c r="AC233" s="3"/>
      <c r="AD233" s="3"/>
      <c r="AE233" s="3"/>
      <c r="AF233" s="3"/>
    </row>
    <row r="234" spans="1:32" x14ac:dyDescent="0.25">
      <c r="A234" s="2">
        <v>43101</v>
      </c>
      <c r="B234" s="3">
        <v>412363000000</v>
      </c>
      <c r="C234" s="3">
        <v>218814000000</v>
      </c>
      <c r="D234" s="3">
        <v>268782000000</v>
      </c>
      <c r="E234" s="3">
        <v>34985000000</v>
      </c>
      <c r="F234" s="3">
        <v>630329000000</v>
      </c>
      <c r="G234" s="3">
        <v>140068000000</v>
      </c>
      <c r="H234" s="3">
        <v>198851000000</v>
      </c>
      <c r="I234" s="3">
        <v>62525000000</v>
      </c>
      <c r="J234" s="3">
        <v>-96829000000</v>
      </c>
      <c r="K234" s="3">
        <v>337248000000</v>
      </c>
      <c r="L234" s="3">
        <v>429629000000</v>
      </c>
      <c r="M234" s="3">
        <v>-63241000000</v>
      </c>
      <c r="N234" s="3">
        <v>-44069000000</v>
      </c>
      <c r="O234" s="3">
        <v>289009000000</v>
      </c>
      <c r="P234" s="3">
        <v>197612000000</v>
      </c>
      <c r="Q234" s="3">
        <v>91396000000</v>
      </c>
      <c r="R234" s="3">
        <v>92315000000</v>
      </c>
      <c r="S234" s="3">
        <v>-7000000</v>
      </c>
      <c r="T234" s="3">
        <v>49770000000</v>
      </c>
      <c r="U234" s="3">
        <v>301122000000</v>
      </c>
      <c r="V234" s="3">
        <v>153518000000</v>
      </c>
      <c r="W234" s="3">
        <v>147603000000</v>
      </c>
      <c r="X234" s="3">
        <v>78737000000</v>
      </c>
      <c r="Y234" s="3">
        <f t="shared" si="3"/>
        <v>-92381000000</v>
      </c>
      <c r="Z234" s="3"/>
      <c r="AA234" s="3"/>
      <c r="AB234" s="3"/>
      <c r="AC234" s="3"/>
      <c r="AD234" s="3"/>
      <c r="AE234" s="3"/>
      <c r="AF234" s="3"/>
    </row>
    <row r="235" spans="1:32" x14ac:dyDescent="0.25">
      <c r="A235" s="2">
        <v>43191</v>
      </c>
      <c r="B235" s="3">
        <v>426346000000</v>
      </c>
      <c r="C235" s="3">
        <v>214855000000</v>
      </c>
      <c r="D235" s="3">
        <v>278825000000</v>
      </c>
      <c r="E235" s="3">
        <v>36845000000</v>
      </c>
      <c r="F235" s="3">
        <v>633281000000</v>
      </c>
      <c r="G235" s="3">
        <v>140789000000</v>
      </c>
      <c r="H235" s="3">
        <v>211729000000</v>
      </c>
      <c r="I235" s="3">
        <v>65796000000</v>
      </c>
      <c r="J235" s="3">
        <v>-94724000000</v>
      </c>
      <c r="K235" s="3">
        <v>-165711000000</v>
      </c>
      <c r="L235" s="3">
        <v>-151158000000</v>
      </c>
      <c r="M235" s="3">
        <v>-30276000000</v>
      </c>
      <c r="N235" s="3">
        <v>-68063000000</v>
      </c>
      <c r="O235" s="3">
        <v>2884000000</v>
      </c>
      <c r="P235" s="3">
        <v>-67690000000</v>
      </c>
      <c r="Q235" s="3">
        <v>70574000000</v>
      </c>
      <c r="R235" s="3">
        <v>-103601000000</v>
      </c>
      <c r="S235" s="3">
        <v>3068000000</v>
      </c>
      <c r="T235" s="3">
        <v>-6700000000</v>
      </c>
      <c r="U235" s="3">
        <v>-18368000000</v>
      </c>
      <c r="V235" s="3">
        <v>-38443000000</v>
      </c>
      <c r="W235" s="3">
        <v>20076000000</v>
      </c>
      <c r="X235" s="3">
        <v>-126090000000</v>
      </c>
      <c r="Y235" s="3">
        <f t="shared" si="3"/>
        <v>-14554000000</v>
      </c>
      <c r="Z235" s="3"/>
      <c r="AA235" s="3"/>
      <c r="AB235" s="3"/>
      <c r="AC235" s="3"/>
      <c r="AD235" s="3"/>
      <c r="AE235" s="3"/>
      <c r="AF235" s="3"/>
    </row>
    <row r="236" spans="1:32" x14ac:dyDescent="0.25">
      <c r="A236" s="2">
        <v>43282</v>
      </c>
      <c r="B236" s="3">
        <v>419608000000</v>
      </c>
      <c r="C236" s="3">
        <v>217205000000</v>
      </c>
      <c r="D236" s="3">
        <v>274060000000</v>
      </c>
      <c r="E236" s="3">
        <v>38867000000</v>
      </c>
      <c r="F236" s="3">
        <v>645029000000</v>
      </c>
      <c r="G236" s="3">
        <v>140890000000</v>
      </c>
      <c r="H236" s="3">
        <v>215756000000</v>
      </c>
      <c r="I236" s="3">
        <v>66890000000</v>
      </c>
      <c r="J236" s="3">
        <v>-118825000000</v>
      </c>
      <c r="K236" s="3">
        <v>119855000000</v>
      </c>
      <c r="L236" s="3">
        <v>108598000000</v>
      </c>
      <c r="M236" s="3">
        <v>-248000000</v>
      </c>
      <c r="N236" s="3">
        <v>74385000000</v>
      </c>
      <c r="O236" s="3">
        <v>93480000000</v>
      </c>
      <c r="P236" s="3">
        <v>31905000000</v>
      </c>
      <c r="Q236" s="3">
        <v>61575000000</v>
      </c>
      <c r="R236" s="3">
        <v>-47833000000</v>
      </c>
      <c r="S236" s="3">
        <v>-177000000</v>
      </c>
      <c r="T236" s="3">
        <v>130613000000</v>
      </c>
      <c r="U236" s="3">
        <v>12157000000</v>
      </c>
      <c r="V236" s="3">
        <v>-90729000000</v>
      </c>
      <c r="W236" s="3">
        <v>102887000000</v>
      </c>
      <c r="X236" s="3">
        <v>-34172000000</v>
      </c>
      <c r="Y236" s="3">
        <f t="shared" si="3"/>
        <v>11257000000</v>
      </c>
      <c r="Z236" s="3"/>
      <c r="AA236" s="3"/>
      <c r="AB236" s="3"/>
      <c r="AC236" s="3"/>
      <c r="AD236" s="3"/>
      <c r="AE236" s="3"/>
      <c r="AF236" s="3"/>
    </row>
    <row r="237" spans="1:32" x14ac:dyDescent="0.25">
      <c r="A237" s="2">
        <v>43374</v>
      </c>
      <c r="B237" s="3">
        <v>418596000000</v>
      </c>
      <c r="C237" s="3">
        <v>216797000000</v>
      </c>
      <c r="D237" s="3">
        <v>281297000000</v>
      </c>
      <c r="E237" s="3">
        <v>37806000000</v>
      </c>
      <c r="F237" s="3">
        <v>647023000000</v>
      </c>
      <c r="G237" s="3">
        <v>144671000000</v>
      </c>
      <c r="H237" s="3">
        <v>221353000000</v>
      </c>
      <c r="I237" s="3">
        <v>70065000000</v>
      </c>
      <c r="J237" s="3">
        <v>-128616000000</v>
      </c>
      <c r="K237" s="3">
        <v>138318000000</v>
      </c>
      <c r="L237" s="3">
        <v>325110000000</v>
      </c>
      <c r="M237" s="3">
        <v>-209106000000</v>
      </c>
      <c r="N237" s="3">
        <v>-92974000000</v>
      </c>
      <c r="O237" s="3">
        <v>-3510000000</v>
      </c>
      <c r="P237" s="3">
        <v>9473000000</v>
      </c>
      <c r="Q237" s="3">
        <v>-12983000000</v>
      </c>
      <c r="R237" s="3">
        <v>232697000000</v>
      </c>
      <c r="S237" s="3">
        <v>2105000000</v>
      </c>
      <c r="T237" s="3">
        <v>41034000000</v>
      </c>
      <c r="U237" s="3">
        <v>8164000000</v>
      </c>
      <c r="V237" s="3">
        <v>132570000000</v>
      </c>
      <c r="W237" s="3">
        <v>-124407000000</v>
      </c>
      <c r="X237" s="3">
        <v>275912000000</v>
      </c>
      <c r="Y237" s="3">
        <f t="shared" si="3"/>
        <v>-186792000000</v>
      </c>
      <c r="Z237" s="3"/>
      <c r="AA237" s="3"/>
      <c r="AB237" s="3"/>
      <c r="AC237" s="3"/>
      <c r="AD237" s="3"/>
      <c r="AE237" s="3"/>
      <c r="AF237" s="3"/>
    </row>
    <row r="238" spans="1:32" x14ac:dyDescent="0.25">
      <c r="A238" s="2">
        <v>43466</v>
      </c>
      <c r="B238" s="3">
        <v>418908000000</v>
      </c>
      <c r="C238" s="3">
        <v>220173000000</v>
      </c>
      <c r="D238" s="3">
        <v>284983000000</v>
      </c>
      <c r="E238" s="3">
        <v>38088000000</v>
      </c>
      <c r="F238" s="3">
        <v>634003000000</v>
      </c>
      <c r="G238" s="3">
        <v>149588000000</v>
      </c>
      <c r="H238" s="3">
        <v>220591000000</v>
      </c>
      <c r="I238" s="3">
        <v>73057000000</v>
      </c>
      <c r="J238" s="3">
        <v>-115086000000</v>
      </c>
      <c r="K238" s="3">
        <v>74104000000</v>
      </c>
      <c r="L238" s="3">
        <v>149336000000</v>
      </c>
      <c r="M238" s="3">
        <v>-96615000000</v>
      </c>
      <c r="N238" s="3">
        <v>-17122000000</v>
      </c>
      <c r="O238" s="3">
        <v>-54228000000</v>
      </c>
      <c r="P238" s="3">
        <v>-20543000000</v>
      </c>
      <c r="Q238" s="3">
        <v>-33685000000</v>
      </c>
      <c r="R238" s="3">
        <v>145245000000</v>
      </c>
      <c r="S238" s="3">
        <v>208000000</v>
      </c>
      <c r="T238" s="3">
        <v>92108000000</v>
      </c>
      <c r="U238" s="3">
        <v>-16702000000</v>
      </c>
      <c r="V238" s="3">
        <v>-215726000000</v>
      </c>
      <c r="W238" s="3">
        <v>199024000000</v>
      </c>
      <c r="X238" s="3">
        <v>73930000000</v>
      </c>
      <c r="Y238" s="3">
        <f t="shared" si="3"/>
        <v>-75233000000</v>
      </c>
      <c r="Z238" s="3"/>
      <c r="AA238" s="3"/>
      <c r="AB238" s="3"/>
      <c r="AC238" s="3"/>
      <c r="AD238" s="3"/>
      <c r="AE238" s="3"/>
      <c r="AF238" s="3"/>
    </row>
    <row r="239" spans="1:32" x14ac:dyDescent="0.25">
      <c r="A239" s="2">
        <v>43556</v>
      </c>
      <c r="B239" s="3">
        <v>412329000000</v>
      </c>
      <c r="C239" s="3">
        <v>227216000000</v>
      </c>
      <c r="D239" s="3">
        <v>290734000000</v>
      </c>
      <c r="E239" s="3">
        <v>38100000000</v>
      </c>
      <c r="F239" s="3">
        <v>637623000000</v>
      </c>
      <c r="G239" s="3">
        <v>151441000000</v>
      </c>
      <c r="H239" s="3">
        <v>226151000000</v>
      </c>
      <c r="I239" s="3">
        <v>70772000000</v>
      </c>
      <c r="J239" s="3">
        <v>-117608000000</v>
      </c>
      <c r="K239" s="3">
        <v>63344000000</v>
      </c>
      <c r="L239" s="3">
        <v>296044000000</v>
      </c>
      <c r="M239" s="3">
        <v>-242341000000</v>
      </c>
      <c r="N239" s="3">
        <v>74017000000</v>
      </c>
      <c r="O239" s="3">
        <v>18343000000</v>
      </c>
      <c r="P239" s="3">
        <v>-29070000000</v>
      </c>
      <c r="Q239" s="3">
        <v>47414000000</v>
      </c>
      <c r="R239" s="3">
        <v>-31375000000</v>
      </c>
      <c r="S239" s="3">
        <v>2359000000</v>
      </c>
      <c r="T239" s="3">
        <v>103930000000</v>
      </c>
      <c r="U239" s="3">
        <v>145860000000</v>
      </c>
      <c r="V239" s="3">
        <v>86699000000</v>
      </c>
      <c r="W239" s="3">
        <v>59161000000</v>
      </c>
      <c r="X239" s="3">
        <v>46253000000</v>
      </c>
      <c r="Y239" s="3">
        <f t="shared" si="3"/>
        <v>-232699000000</v>
      </c>
      <c r="Z239" s="3"/>
      <c r="AA239" s="3"/>
      <c r="AB239" s="3"/>
      <c r="AC239" s="3"/>
      <c r="AD239" s="3"/>
      <c r="AE239" s="3"/>
      <c r="AF239" s="3"/>
    </row>
    <row r="240" spans="1:32" x14ac:dyDescent="0.25">
      <c r="A240" s="2">
        <v>43647</v>
      </c>
      <c r="B240" s="3">
        <v>411950000000</v>
      </c>
      <c r="C240" s="3">
        <v>225048000000</v>
      </c>
      <c r="D240" s="3">
        <v>284581000000</v>
      </c>
      <c r="E240" s="3">
        <v>41347000000</v>
      </c>
      <c r="F240" s="3">
        <v>628613000000</v>
      </c>
      <c r="G240" s="3">
        <v>149898000000</v>
      </c>
      <c r="H240" s="3">
        <v>223247000000</v>
      </c>
      <c r="I240" s="3">
        <v>71220000000</v>
      </c>
      <c r="J240" s="3">
        <v>-110052000000</v>
      </c>
      <c r="K240" s="3">
        <v>147387000000</v>
      </c>
      <c r="L240" s="3">
        <v>283222000000</v>
      </c>
      <c r="M240" s="3">
        <v>-142217000000</v>
      </c>
      <c r="N240" s="3">
        <v>-3067000000</v>
      </c>
      <c r="O240" s="3">
        <v>28859000000</v>
      </c>
      <c r="P240" s="3">
        <v>5831000000</v>
      </c>
      <c r="Q240" s="3">
        <v>23028000000</v>
      </c>
      <c r="R240" s="3">
        <v>119713000000</v>
      </c>
      <c r="S240" s="3">
        <v>1882000000</v>
      </c>
      <c r="T240" s="3">
        <v>73764000000</v>
      </c>
      <c r="U240" s="3">
        <v>123979000000</v>
      </c>
      <c r="V240" s="3">
        <v>-68375000000</v>
      </c>
      <c r="W240" s="3">
        <v>192354000000</v>
      </c>
      <c r="X240" s="3">
        <v>85479000000</v>
      </c>
      <c r="Y240" s="3">
        <f t="shared" si="3"/>
        <v>-135835000000</v>
      </c>
      <c r="Z240" s="3"/>
      <c r="AA240" s="3"/>
      <c r="AB240" s="3"/>
      <c r="AC240" s="3"/>
      <c r="AD240" s="3"/>
      <c r="AE240" s="3"/>
      <c r="AF240" s="3"/>
    </row>
    <row r="241" spans="1:32" x14ac:dyDescent="0.25">
      <c r="A241" s="2">
        <v>43739</v>
      </c>
      <c r="B241" s="3">
        <v>411911000000</v>
      </c>
      <c r="C241" s="3">
        <v>226559000000</v>
      </c>
      <c r="D241" s="3">
        <v>279013000000</v>
      </c>
      <c r="E241" s="3">
        <v>39147000000</v>
      </c>
      <c r="F241" s="3">
        <v>612120000000</v>
      </c>
      <c r="G241" s="3">
        <v>150080000000</v>
      </c>
      <c r="H241" s="3">
        <v>221922000000</v>
      </c>
      <c r="I241" s="3">
        <v>71725000000</v>
      </c>
      <c r="J241" s="3">
        <v>-99217000000</v>
      </c>
      <c r="K241" s="3">
        <v>30744000000</v>
      </c>
      <c r="L241" s="3">
        <v>103664000000</v>
      </c>
      <c r="M241" s="3">
        <v>-77182000000</v>
      </c>
      <c r="N241" s="3">
        <v>61095000000</v>
      </c>
      <c r="O241" s="3">
        <v>-4427000000</v>
      </c>
      <c r="P241" s="3">
        <v>18478000000</v>
      </c>
      <c r="Q241" s="3">
        <v>-22906000000</v>
      </c>
      <c r="R241" s="3">
        <v>-26133000000</v>
      </c>
      <c r="S241" s="3">
        <v>210000000</v>
      </c>
      <c r="T241" s="3">
        <v>46180000000</v>
      </c>
      <c r="U241" s="3">
        <v>-19669000000</v>
      </c>
      <c r="V241" s="3">
        <v>-94025000000</v>
      </c>
      <c r="W241" s="3">
        <v>74356000000</v>
      </c>
      <c r="X241" s="3">
        <v>77153000000</v>
      </c>
      <c r="Y241" s="3">
        <f t="shared" si="3"/>
        <v>-72919000000</v>
      </c>
      <c r="Z241" s="3"/>
      <c r="AA241" s="3"/>
      <c r="AB241" s="3"/>
      <c r="AC241" s="3"/>
      <c r="AD241" s="3"/>
      <c r="AE241" s="3"/>
      <c r="AF241" s="3"/>
    </row>
    <row r="242" spans="1:32" x14ac:dyDescent="0.25">
      <c r="A242" s="2">
        <v>43831</v>
      </c>
      <c r="B242" s="3">
        <v>400463000000</v>
      </c>
      <c r="C242" s="3">
        <v>208014000000</v>
      </c>
      <c r="D242" s="3">
        <v>258687000000</v>
      </c>
      <c r="E242" s="3">
        <v>41369000000</v>
      </c>
      <c r="F242" s="3">
        <v>595764000000</v>
      </c>
      <c r="G242" s="3">
        <v>138580000000</v>
      </c>
      <c r="H242" s="3">
        <v>199685000000</v>
      </c>
      <c r="I242" s="3">
        <v>72837000000</v>
      </c>
      <c r="J242" s="3">
        <v>-98334000000</v>
      </c>
      <c r="K242" s="3">
        <v>840617000000</v>
      </c>
      <c r="L242" s="3">
        <v>982688000000</v>
      </c>
      <c r="M242" s="3">
        <v>-167207000000</v>
      </c>
      <c r="N242" s="3">
        <v>15033000000</v>
      </c>
      <c r="O242" s="3">
        <v>104828000000</v>
      </c>
      <c r="P242" s="3">
        <v>267506000000</v>
      </c>
      <c r="Q242" s="3">
        <v>-162678000000</v>
      </c>
      <c r="R242" s="3">
        <v>721001000000</v>
      </c>
      <c r="S242" s="3">
        <v>-245000000</v>
      </c>
      <c r="T242" s="3">
        <v>34903000000</v>
      </c>
      <c r="U242" s="3">
        <v>29069000000</v>
      </c>
      <c r="V242" s="3">
        <v>274967000000</v>
      </c>
      <c r="W242" s="3">
        <v>-245898000000</v>
      </c>
      <c r="X242" s="3">
        <v>918715000000</v>
      </c>
      <c r="Y242" s="3">
        <f t="shared" si="3"/>
        <v>-142070000000</v>
      </c>
      <c r="Z242" s="3"/>
      <c r="AA242" s="3"/>
      <c r="AB242" s="3"/>
      <c r="AC242" s="3"/>
      <c r="AD242" s="3"/>
      <c r="AE242" s="3"/>
      <c r="AF242" s="3"/>
    </row>
    <row r="243" spans="1:32" x14ac:dyDescent="0.25">
      <c r="A243" s="2">
        <v>43922</v>
      </c>
      <c r="B243" s="3">
        <v>288299000000</v>
      </c>
      <c r="C243" s="3">
        <v>171533000000</v>
      </c>
      <c r="D243" s="3">
        <v>211797000000</v>
      </c>
      <c r="E243" s="3">
        <v>40642000000</v>
      </c>
      <c r="F243" s="3">
        <v>511631000000</v>
      </c>
      <c r="G243" s="3">
        <v>103244000000</v>
      </c>
      <c r="H243" s="3">
        <v>175800000000</v>
      </c>
      <c r="I243" s="3">
        <v>69651000000</v>
      </c>
      <c r="J243" s="3">
        <v>-148055000000</v>
      </c>
      <c r="K243" s="3">
        <v>-207096000000</v>
      </c>
      <c r="L243" s="3">
        <v>-144185000000</v>
      </c>
      <c r="M243" s="3">
        <v>-74613000000</v>
      </c>
      <c r="N243" s="3">
        <v>75253000000</v>
      </c>
      <c r="O243" s="3">
        <v>35819000000</v>
      </c>
      <c r="P243" s="3">
        <v>-18466000000</v>
      </c>
      <c r="Q243" s="3">
        <v>54285000000</v>
      </c>
      <c r="R243" s="3">
        <v>-323129000000</v>
      </c>
      <c r="S243" s="3">
        <v>4960000000</v>
      </c>
      <c r="T243" s="3">
        <v>-54656000000</v>
      </c>
      <c r="U243" s="3">
        <v>324300000000</v>
      </c>
      <c r="V243" s="3">
        <v>25435000000</v>
      </c>
      <c r="W243" s="3">
        <v>298865000000</v>
      </c>
      <c r="X243" s="3">
        <v>-413829000000</v>
      </c>
      <c r="Y243" s="3">
        <f t="shared" si="3"/>
        <v>-62912000000</v>
      </c>
      <c r="Z243" s="3"/>
      <c r="AA243" s="3"/>
      <c r="AB243" s="3"/>
      <c r="AC243" s="3"/>
      <c r="AD243" s="3"/>
      <c r="AE243" s="3"/>
      <c r="AF243" s="3"/>
    </row>
    <row r="244" spans="1:32" x14ac:dyDescent="0.25">
      <c r="A244" s="2">
        <v>44013</v>
      </c>
      <c r="B244" s="3">
        <v>357823000000</v>
      </c>
      <c r="C244" s="3">
        <v>174130000000</v>
      </c>
      <c r="D244" s="3">
        <v>237716000000</v>
      </c>
      <c r="E244" s="3">
        <v>42911000000</v>
      </c>
      <c r="F244" s="3">
        <v>599941000000</v>
      </c>
      <c r="G244" s="3">
        <v>109741000000</v>
      </c>
      <c r="H244" s="3">
        <v>194185000000</v>
      </c>
      <c r="I244" s="3">
        <v>75766000000</v>
      </c>
      <c r="J244" s="3">
        <v>-167051000000</v>
      </c>
      <c r="K244" s="3">
        <v>59447000000</v>
      </c>
      <c r="L244" s="3">
        <v>265412000000</v>
      </c>
      <c r="M244" s="3">
        <v>-177539000000</v>
      </c>
      <c r="N244" s="3">
        <v>138686000000</v>
      </c>
      <c r="O244" s="3">
        <v>137091000000</v>
      </c>
      <c r="P244" s="3">
        <v>119304000000</v>
      </c>
      <c r="Q244" s="3">
        <v>17788000000</v>
      </c>
      <c r="R244" s="3">
        <v>-218150000000</v>
      </c>
      <c r="S244" s="3">
        <v>1820000000</v>
      </c>
      <c r="T244" s="3">
        <v>120317000000</v>
      </c>
      <c r="U244" s="3">
        <v>170786000000</v>
      </c>
      <c r="V244" s="3">
        <v>123348000000</v>
      </c>
      <c r="W244" s="3">
        <v>47438000000</v>
      </c>
      <c r="X244" s="3">
        <v>-25691000000</v>
      </c>
      <c r="Y244" s="3">
        <f t="shared" si="3"/>
        <v>-205965000000</v>
      </c>
      <c r="Z244" s="3"/>
      <c r="AA244" s="3"/>
      <c r="AB244" s="3"/>
      <c r="AC244" s="3"/>
      <c r="AD244" s="3"/>
      <c r="AE244" s="3"/>
      <c r="AF244" s="3"/>
    </row>
    <row r="245" spans="1:32" x14ac:dyDescent="0.25">
      <c r="A245" s="2">
        <v>44105</v>
      </c>
      <c r="B245" s="3">
        <v>387267000000</v>
      </c>
      <c r="C245" s="3">
        <v>185317000000</v>
      </c>
      <c r="D245" s="3">
        <v>245805000000</v>
      </c>
      <c r="E245" s="3">
        <v>42356000000</v>
      </c>
      <c r="F245" s="3">
        <v>639391000000</v>
      </c>
      <c r="G245" s="3">
        <v>120596000000</v>
      </c>
      <c r="H245" s="3">
        <v>206619000000</v>
      </c>
      <c r="I245" s="3">
        <v>74198000000</v>
      </c>
      <c r="J245" s="3">
        <v>-180058000000</v>
      </c>
      <c r="K245" s="3">
        <v>261840000000</v>
      </c>
      <c r="L245" s="3">
        <v>517752000000</v>
      </c>
      <c r="M245" s="3">
        <v>-252606000000</v>
      </c>
      <c r="N245" s="3">
        <v>53360000000</v>
      </c>
      <c r="O245" s="3">
        <v>128630000000</v>
      </c>
      <c r="P245" s="3">
        <v>27652000000</v>
      </c>
      <c r="Q245" s="3">
        <v>100978000000</v>
      </c>
      <c r="R245" s="3">
        <v>77411000000</v>
      </c>
      <c r="S245" s="3">
        <v>2438000000</v>
      </c>
      <c r="T245" s="3">
        <v>36504000000</v>
      </c>
      <c r="U245" s="3">
        <v>422405000000</v>
      </c>
      <c r="V245" s="3">
        <v>263666000000</v>
      </c>
      <c r="W245" s="3">
        <v>158738000000</v>
      </c>
      <c r="X245" s="3">
        <v>58844000000</v>
      </c>
      <c r="Y245" s="3">
        <f t="shared" si="3"/>
        <v>-255914000000</v>
      </c>
      <c r="Z245" s="3"/>
      <c r="AA245" s="3"/>
      <c r="AB245" s="3"/>
      <c r="AC245" s="3"/>
      <c r="AD245" s="3"/>
      <c r="AE245" s="3"/>
      <c r="AF245" s="3"/>
    </row>
    <row r="246" spans="1:32" x14ac:dyDescent="0.25">
      <c r="A246" s="2">
        <v>44197</v>
      </c>
      <c r="B246" s="3">
        <v>411792000000</v>
      </c>
      <c r="C246" s="3">
        <v>191990000000</v>
      </c>
      <c r="D246" s="3">
        <v>254125000000</v>
      </c>
      <c r="E246" s="3">
        <v>44331000000</v>
      </c>
      <c r="F246" s="3">
        <v>672261000000</v>
      </c>
      <c r="G246" s="3">
        <v>125634000000</v>
      </c>
      <c r="H246" s="3">
        <v>217326000000</v>
      </c>
      <c r="I246" s="3">
        <v>75928000000</v>
      </c>
      <c r="J246" s="3">
        <v>-188912000000</v>
      </c>
      <c r="K246" s="3">
        <v>431471000000</v>
      </c>
      <c r="L246" s="3">
        <v>630148000000</v>
      </c>
      <c r="M246" s="3">
        <v>-200894000000</v>
      </c>
      <c r="N246" s="3">
        <v>61039000000</v>
      </c>
      <c r="O246" s="3">
        <v>337343000000</v>
      </c>
      <c r="P246" s="3">
        <v>97569000000</v>
      </c>
      <c r="Q246" s="3">
        <v>239774000000</v>
      </c>
      <c r="R246" s="3">
        <v>35189000000</v>
      </c>
      <c r="S246" s="3">
        <v>-2100000000</v>
      </c>
      <c r="T246" s="3">
        <v>56895000000</v>
      </c>
      <c r="U246" s="3">
        <v>393559000000</v>
      </c>
      <c r="V246" s="3">
        <v>102606000000</v>
      </c>
      <c r="W246" s="3">
        <v>290953000000</v>
      </c>
      <c r="X246" s="3">
        <v>179694000000</v>
      </c>
      <c r="Y246" s="3">
        <f t="shared" si="3"/>
        <v>-198677000000</v>
      </c>
      <c r="Z246" s="3"/>
      <c r="AA246" s="3"/>
      <c r="AB246" s="3"/>
      <c r="AC246" s="3"/>
      <c r="AD246" s="3"/>
      <c r="AE246" s="3"/>
      <c r="AF246" s="3"/>
    </row>
    <row r="247" spans="1:32" x14ac:dyDescent="0.25">
      <c r="A247" s="2">
        <v>44287</v>
      </c>
      <c r="B247" s="3">
        <v>435096000000</v>
      </c>
      <c r="C247" s="3">
        <v>199671000000</v>
      </c>
      <c r="D247" s="3">
        <v>255678000000</v>
      </c>
      <c r="E247" s="3">
        <v>42634000000</v>
      </c>
      <c r="F247" s="3">
        <v>701144000000</v>
      </c>
      <c r="G247" s="3">
        <v>135705000000</v>
      </c>
      <c r="H247" s="3">
        <v>232202000000</v>
      </c>
      <c r="I247" s="3">
        <v>73244000000</v>
      </c>
      <c r="J247" s="3">
        <v>-209216000000</v>
      </c>
      <c r="K247" s="3">
        <v>247265000000</v>
      </c>
      <c r="L247" s="3">
        <v>445462000000</v>
      </c>
      <c r="M247" s="3">
        <v>-205516000000</v>
      </c>
      <c r="N247" s="3">
        <v>128690000000</v>
      </c>
      <c r="O247" s="3">
        <v>175898000000</v>
      </c>
      <c r="P247" s="3">
        <v>101664000000</v>
      </c>
      <c r="Q247" s="3">
        <v>74234000000</v>
      </c>
      <c r="R247" s="3">
        <v>-57800000000</v>
      </c>
      <c r="S247" s="3">
        <v>477000000</v>
      </c>
      <c r="T247" s="3">
        <v>126457000000</v>
      </c>
      <c r="U247" s="3">
        <v>146867000000</v>
      </c>
      <c r="V247" s="3">
        <v>34237000000</v>
      </c>
      <c r="W247" s="3">
        <v>112630000000</v>
      </c>
      <c r="X247" s="3">
        <v>172138000000</v>
      </c>
      <c r="Y247" s="3">
        <f t="shared" si="3"/>
        <v>-198197000000</v>
      </c>
      <c r="Z247" s="3"/>
      <c r="AA247" s="3"/>
      <c r="AB247" s="3"/>
      <c r="AC247" s="3"/>
      <c r="AD247" s="3"/>
      <c r="AE247" s="3"/>
      <c r="AF247" s="3"/>
    </row>
    <row r="248" spans="1:32" x14ac:dyDescent="0.25">
      <c r="A248" s="2">
        <v>44378</v>
      </c>
      <c r="B248" s="3">
        <v>441277000000</v>
      </c>
      <c r="C248" s="3">
        <v>206921000000</v>
      </c>
      <c r="D248" s="3">
        <v>265899000000</v>
      </c>
      <c r="E248" s="3">
        <v>43737000000</v>
      </c>
      <c r="F248" s="3">
        <v>712377000000</v>
      </c>
      <c r="G248" s="3">
        <v>152234000000</v>
      </c>
      <c r="H248" s="3">
        <v>241911000000</v>
      </c>
      <c r="I248" s="3">
        <v>83840000000</v>
      </c>
      <c r="J248" s="3">
        <v>-232529000000</v>
      </c>
      <c r="K248" s="3">
        <v>462747000000</v>
      </c>
      <c r="L248" s="3">
        <v>679394000000</v>
      </c>
      <c r="M248" s="3">
        <v>-223442000000</v>
      </c>
      <c r="N248" s="3">
        <v>85040000000</v>
      </c>
      <c r="O248" s="3">
        <v>303444000000</v>
      </c>
      <c r="P248" s="3">
        <v>112252000000</v>
      </c>
      <c r="Q248" s="3">
        <v>191192000000</v>
      </c>
      <c r="R248" s="3">
        <v>-38339000000</v>
      </c>
      <c r="S248" s="3">
        <v>112603000000</v>
      </c>
      <c r="T248" s="3">
        <v>164575000000</v>
      </c>
      <c r="U248" s="3">
        <v>200792000000</v>
      </c>
      <c r="V248" s="3">
        <v>129615000000</v>
      </c>
      <c r="W248" s="3">
        <v>71176000000</v>
      </c>
      <c r="X248" s="3">
        <v>314027000000</v>
      </c>
      <c r="Y248" s="3">
        <f t="shared" si="3"/>
        <v>-216646000000</v>
      </c>
      <c r="Z248" s="3"/>
      <c r="AA248" s="3"/>
      <c r="AB248" s="3"/>
      <c r="AC248" s="3"/>
      <c r="AD248" s="3"/>
      <c r="AE248" s="3"/>
      <c r="AF248" s="3"/>
    </row>
    <row r="249" spans="1:32" x14ac:dyDescent="0.25">
      <c r="A249" s="2">
        <v>44470</v>
      </c>
      <c r="B249" s="3">
        <v>477688000000</v>
      </c>
      <c r="C249" s="3">
        <v>219633000000</v>
      </c>
      <c r="D249" s="3">
        <v>272714000000</v>
      </c>
      <c r="E249" s="3">
        <v>44469000000</v>
      </c>
      <c r="F249" s="3">
        <v>763260000000</v>
      </c>
      <c r="G249" s="3">
        <v>158726000000</v>
      </c>
      <c r="H249" s="3">
        <v>239729000000</v>
      </c>
      <c r="I249" s="3">
        <v>80765000000</v>
      </c>
      <c r="J249" s="3">
        <v>-227976000000</v>
      </c>
      <c r="K249" s="3">
        <v>49743000000</v>
      </c>
      <c r="L249" s="3">
        <v>222774000000</v>
      </c>
      <c r="M249" s="3">
        <v>-195728000000</v>
      </c>
      <c r="N249" s="3">
        <v>67382000000</v>
      </c>
      <c r="O249" s="3">
        <v>-105144000000</v>
      </c>
      <c r="P249" s="3">
        <v>-114230000000</v>
      </c>
      <c r="Q249" s="3">
        <v>9086000000</v>
      </c>
      <c r="R249" s="3">
        <v>84491000000</v>
      </c>
      <c r="S249" s="3">
        <v>3013000000</v>
      </c>
      <c r="T249" s="3">
        <v>130028000000</v>
      </c>
      <c r="U249" s="3">
        <v>-127115000000</v>
      </c>
      <c r="V249" s="3">
        <v>-319526000000</v>
      </c>
      <c r="W249" s="3">
        <v>192412000000</v>
      </c>
      <c r="X249" s="3">
        <v>219861000000</v>
      </c>
      <c r="Y249" s="3">
        <f t="shared" si="3"/>
        <v>-173032000000</v>
      </c>
      <c r="Z249" s="3"/>
      <c r="AA249" s="3"/>
      <c r="AB249" s="3"/>
      <c r="AC249" s="3"/>
      <c r="AD249" s="3"/>
      <c r="AE249" s="3"/>
      <c r="AF249" s="3"/>
    </row>
    <row r="250" spans="1:32" x14ac:dyDescent="0.25">
      <c r="A250" s="2">
        <v>44562</v>
      </c>
      <c r="B250" s="3">
        <v>491073000000</v>
      </c>
      <c r="C250" s="3">
        <v>226868000000</v>
      </c>
      <c r="D250" s="3">
        <v>275368000000</v>
      </c>
      <c r="E250" s="3">
        <v>44033000000</v>
      </c>
      <c r="F250" s="3">
        <v>820647000000</v>
      </c>
      <c r="G250" s="3">
        <v>164976000000</v>
      </c>
      <c r="H250" s="3">
        <v>252528000000</v>
      </c>
      <c r="I250" s="3">
        <v>81750000000</v>
      </c>
      <c r="J250" s="3">
        <v>-282559000000</v>
      </c>
      <c r="K250" s="3">
        <v>399494000000</v>
      </c>
      <c r="L250" s="3">
        <v>683328000000</v>
      </c>
      <c r="M250" s="3">
        <v>-277733000000</v>
      </c>
      <c r="N250" s="3">
        <v>145835000000</v>
      </c>
      <c r="O250" s="3">
        <v>191982000000</v>
      </c>
      <c r="P250" s="3">
        <v>88903000000</v>
      </c>
      <c r="Q250" s="3">
        <v>103079000000</v>
      </c>
      <c r="R250" s="3">
        <v>60745000000</v>
      </c>
      <c r="S250" s="3">
        <v>932000000</v>
      </c>
      <c r="T250" s="3">
        <v>137472000000</v>
      </c>
      <c r="U250" s="3">
        <v>264368000000</v>
      </c>
      <c r="V250" s="3">
        <v>-116585000000</v>
      </c>
      <c r="W250" s="3">
        <v>380953000000</v>
      </c>
      <c r="X250" s="3">
        <v>281488000000</v>
      </c>
      <c r="Y250" s="3">
        <f t="shared" si="3"/>
        <v>-283834000000</v>
      </c>
      <c r="Z250" s="3"/>
      <c r="AA250" s="3"/>
      <c r="AB250" s="3"/>
      <c r="AC250" s="3"/>
      <c r="AD250" s="3"/>
      <c r="AE250" s="3"/>
      <c r="AF250" s="3"/>
    </row>
    <row r="251" spans="1:32" x14ac:dyDescent="0.25">
      <c r="A251" s="2">
        <v>44652</v>
      </c>
      <c r="B251" s="3">
        <v>540304000000</v>
      </c>
      <c r="C251" s="3">
        <v>238076000000</v>
      </c>
      <c r="D251" s="3">
        <v>290129000000</v>
      </c>
      <c r="E251" s="3">
        <v>44908000000</v>
      </c>
      <c r="F251" s="3">
        <v>845724000000</v>
      </c>
      <c r="G251" s="3">
        <v>177475000000</v>
      </c>
      <c r="H251" s="3">
        <v>257177000000</v>
      </c>
      <c r="I251" s="3">
        <v>88238000000</v>
      </c>
      <c r="J251" s="3">
        <v>-255197000000</v>
      </c>
      <c r="K251" s="3">
        <v>375576000000</v>
      </c>
      <c r="L251" s="3">
        <v>456735000000</v>
      </c>
      <c r="M251" s="3">
        <v>-127070000000</v>
      </c>
      <c r="N251" s="3">
        <v>107500000000</v>
      </c>
      <c r="O251" s="3">
        <v>236902000000</v>
      </c>
      <c r="P251" s="3">
        <v>197228000000</v>
      </c>
      <c r="Q251" s="3">
        <v>39675000000</v>
      </c>
      <c r="R251" s="3">
        <v>29993000000</v>
      </c>
      <c r="S251" s="3">
        <v>1181000000</v>
      </c>
      <c r="T251" s="3">
        <v>76859000000</v>
      </c>
      <c r="U251" s="3">
        <v>384377000000</v>
      </c>
      <c r="V251" s="3">
        <v>298518000000</v>
      </c>
      <c r="W251" s="3">
        <v>85859000000</v>
      </c>
      <c r="X251" s="3">
        <v>-4500000000</v>
      </c>
      <c r="Y251" s="3">
        <f t="shared" si="3"/>
        <v>-81160000000</v>
      </c>
      <c r="Z251" s="3"/>
      <c r="AA251" s="3"/>
      <c r="AB251" s="3"/>
      <c r="AC251" s="3"/>
      <c r="AD251" s="3"/>
      <c r="AE251" s="3"/>
      <c r="AF251" s="3"/>
    </row>
    <row r="252" spans="1:32" x14ac:dyDescent="0.25">
      <c r="A252" s="2">
        <v>44743</v>
      </c>
      <c r="B252" s="3">
        <v>546578000000</v>
      </c>
      <c r="C252" s="3">
        <v>246143000000</v>
      </c>
      <c r="D252" s="3">
        <v>305944000000</v>
      </c>
      <c r="E252" s="3">
        <v>45305000000</v>
      </c>
      <c r="F252" s="3">
        <v>811633000000</v>
      </c>
      <c r="G252" s="3">
        <v>184224000000</v>
      </c>
      <c r="H252" s="3">
        <v>270347000000</v>
      </c>
      <c r="I252" s="3">
        <v>103099000000</v>
      </c>
      <c r="J252" s="3">
        <v>-225334000000</v>
      </c>
      <c r="K252" s="3">
        <v>291583000000</v>
      </c>
      <c r="L252" s="3">
        <v>527584000000</v>
      </c>
      <c r="M252" s="3">
        <v>-269941000000</v>
      </c>
      <c r="N252" s="3">
        <v>30879000000</v>
      </c>
      <c r="O252" s="3">
        <v>270370000000</v>
      </c>
      <c r="P252" s="3">
        <v>163858000000</v>
      </c>
      <c r="Q252" s="3">
        <v>106512000000</v>
      </c>
      <c r="R252" s="3">
        <v>-10463000000</v>
      </c>
      <c r="S252" s="3">
        <v>797000000</v>
      </c>
      <c r="T252" s="3">
        <v>128618000000</v>
      </c>
      <c r="U252" s="3">
        <v>262003000000</v>
      </c>
      <c r="V252" s="3">
        <v>-5636000000</v>
      </c>
      <c r="W252" s="3">
        <v>267639000000</v>
      </c>
      <c r="X252" s="3">
        <v>136963000000</v>
      </c>
      <c r="Y252" s="3">
        <f t="shared" si="3"/>
        <v>-236001000000</v>
      </c>
      <c r="Z252" s="3"/>
      <c r="AA252" s="3"/>
      <c r="AB252" s="3"/>
      <c r="AC252" s="3"/>
      <c r="AD252" s="3"/>
      <c r="AE252" s="3"/>
      <c r="AF252" s="3"/>
    </row>
    <row r="253" spans="1:32" x14ac:dyDescent="0.25">
      <c r="A253" s="2">
        <v>44835</v>
      </c>
      <c r="B253" s="3">
        <v>517621000000</v>
      </c>
      <c r="C253" s="3">
        <v>251782000000</v>
      </c>
      <c r="D253" s="3">
        <v>313544000000</v>
      </c>
      <c r="E253" s="3">
        <v>51853000000</v>
      </c>
      <c r="F253" s="3">
        <v>792137000000</v>
      </c>
      <c r="G253" s="3">
        <v>185358000000</v>
      </c>
      <c r="H253" s="3">
        <v>286215000000</v>
      </c>
      <c r="I253" s="3">
        <v>101136000000</v>
      </c>
      <c r="J253" s="3">
        <v>-230044000000</v>
      </c>
      <c r="K253" s="3">
        <v>-317671000000</v>
      </c>
      <c r="L253" s="3">
        <v>-123736000000</v>
      </c>
      <c r="M253" s="3">
        <v>-200884000000</v>
      </c>
      <c r="N253" s="3">
        <v>104631000000</v>
      </c>
      <c r="O253" s="3">
        <v>-377214000000</v>
      </c>
      <c r="P253" s="3">
        <v>-290525000000</v>
      </c>
      <c r="Q253" s="3">
        <v>-86689000000</v>
      </c>
      <c r="R253" s="3">
        <v>-47992000000</v>
      </c>
      <c r="S253" s="3">
        <v>2903000000</v>
      </c>
      <c r="T253" s="3">
        <v>73941000000</v>
      </c>
      <c r="U253" s="3">
        <v>-150364000000</v>
      </c>
      <c r="V253" s="3">
        <v>-173711000000</v>
      </c>
      <c r="W253" s="3">
        <v>23348000000</v>
      </c>
      <c r="X253" s="3">
        <v>-47313000000</v>
      </c>
      <c r="Y253" s="3">
        <f t="shared" si="3"/>
        <v>-193936000000</v>
      </c>
      <c r="Z253" s="3"/>
      <c r="AA253" s="3"/>
      <c r="AB253" s="3"/>
      <c r="AC253" s="3"/>
      <c r="AD253" s="3"/>
      <c r="AE253" s="3"/>
      <c r="AF253" s="3"/>
    </row>
    <row r="254" spans="1:32" x14ac:dyDescent="0.25">
      <c r="A254" s="2">
        <v>44927</v>
      </c>
      <c r="B254" s="3">
        <v>518912000000</v>
      </c>
      <c r="C254" s="3">
        <v>254940000000</v>
      </c>
      <c r="D254" s="3">
        <v>327297000000</v>
      </c>
      <c r="E254" s="3">
        <v>46617000000</v>
      </c>
      <c r="F254" s="3">
        <v>784090000000</v>
      </c>
      <c r="G254" s="3">
        <v>186350000000</v>
      </c>
      <c r="H254" s="3">
        <v>308068000000</v>
      </c>
      <c r="I254" s="3">
        <v>97318000000</v>
      </c>
      <c r="J254" s="3">
        <v>-228060000000</v>
      </c>
      <c r="K254" s="3">
        <v>230244000000</v>
      </c>
      <c r="L254" s="3">
        <v>628051000000</v>
      </c>
      <c r="M254" s="3">
        <v>-399533000000</v>
      </c>
      <c r="N254" s="3">
        <v>61297000000</v>
      </c>
      <c r="O254" s="3">
        <v>30222000000</v>
      </c>
      <c r="P254" s="3">
        <v>-37953000000</v>
      </c>
      <c r="Q254" s="3">
        <v>68175000000</v>
      </c>
      <c r="R254" s="3">
        <v>137947000000</v>
      </c>
      <c r="S254" s="3">
        <v>778000000</v>
      </c>
      <c r="T254" s="3">
        <v>66168000000</v>
      </c>
      <c r="U254" s="3">
        <v>420041000000</v>
      </c>
      <c r="V254" s="3">
        <v>85693000000</v>
      </c>
      <c r="W254" s="3">
        <v>334348000000</v>
      </c>
      <c r="X254" s="3">
        <v>141842000000</v>
      </c>
      <c r="Y254" s="3">
        <f t="shared" si="3"/>
        <v>-397807000000</v>
      </c>
      <c r="Z254" s="3"/>
      <c r="AA254" s="3"/>
      <c r="AB254" s="3"/>
      <c r="AC254" s="3"/>
      <c r="AD254" s="3"/>
      <c r="AE254" s="3"/>
      <c r="AF254" s="3"/>
    </row>
    <row r="255" spans="1:32" x14ac:dyDescent="0.25">
      <c r="A255" s="2">
        <v>45017</v>
      </c>
      <c r="B255" s="3">
        <v>498337000000</v>
      </c>
      <c r="C255" s="3">
        <v>259719000000</v>
      </c>
      <c r="D255" s="3">
        <v>335102000000</v>
      </c>
      <c r="E255" s="3">
        <v>48764000000</v>
      </c>
      <c r="F255" s="3">
        <v>770535000000</v>
      </c>
      <c r="G255" s="3">
        <v>189608000000</v>
      </c>
      <c r="H255" s="3">
        <v>317580000000</v>
      </c>
      <c r="I255" s="3">
        <v>99096000000</v>
      </c>
      <c r="J255" s="3">
        <v>-234899000000</v>
      </c>
      <c r="K255" s="3">
        <v>129686000000</v>
      </c>
      <c r="L255" s="3">
        <v>395070000000</v>
      </c>
      <c r="M255" s="3">
        <v>-270125000000</v>
      </c>
      <c r="N255" s="3">
        <v>40148000000</v>
      </c>
      <c r="O255" s="3">
        <v>55806000000</v>
      </c>
      <c r="P255" s="3">
        <v>40127000000</v>
      </c>
      <c r="Q255" s="3">
        <v>15679000000</v>
      </c>
      <c r="R255" s="3">
        <v>33460000000</v>
      </c>
      <c r="S255" s="3">
        <v>272000000</v>
      </c>
      <c r="T255" s="3">
        <v>110490000000</v>
      </c>
      <c r="U255" s="3">
        <v>456376000000</v>
      </c>
      <c r="V255" s="3">
        <v>47329000000</v>
      </c>
      <c r="W255" s="3">
        <v>409047000000</v>
      </c>
      <c r="X255" s="3">
        <v>-171797000000</v>
      </c>
      <c r="Y255" s="3">
        <f t="shared" si="3"/>
        <v>-265383000000</v>
      </c>
      <c r="Z255" s="3"/>
      <c r="AA255" s="3"/>
      <c r="AB255" s="3"/>
      <c r="AC255" s="3"/>
      <c r="AD255" s="3"/>
      <c r="AE255" s="3"/>
      <c r="AF255" s="3"/>
    </row>
    <row r="256" spans="1:32" x14ac:dyDescent="0.25">
      <c r="A256" s="2">
        <v>45108</v>
      </c>
      <c r="B256" s="3">
        <v>515766000000</v>
      </c>
      <c r="C256" s="3">
        <v>263306000000</v>
      </c>
      <c r="D256" s="3">
        <v>351163000000</v>
      </c>
      <c r="E256" s="3">
        <v>46829000000</v>
      </c>
      <c r="F256" s="3">
        <v>772039000000</v>
      </c>
      <c r="G256" s="3">
        <v>189522000000</v>
      </c>
      <c r="H256" s="3">
        <v>334974000000</v>
      </c>
      <c r="I256" s="3">
        <v>101321000000</v>
      </c>
      <c r="J256" s="3">
        <v>-220792000000</v>
      </c>
      <c r="K256" s="3">
        <v>247496000000</v>
      </c>
      <c r="L256" s="3">
        <v>462907000000</v>
      </c>
      <c r="M256" s="3">
        <v>-214342000000</v>
      </c>
      <c r="N256" s="3">
        <v>110063000000</v>
      </c>
      <c r="O256" s="3">
        <v>37000000000</v>
      </c>
      <c r="P256" s="3">
        <v>29355000000</v>
      </c>
      <c r="Q256" s="3">
        <v>7645000000</v>
      </c>
      <c r="R256" s="3">
        <v>100034000000</v>
      </c>
      <c r="S256" s="3">
        <v>400000000</v>
      </c>
      <c r="T256" s="3">
        <v>70285000000</v>
      </c>
      <c r="U256" s="3">
        <v>254073000000</v>
      </c>
      <c r="V256" s="3">
        <v>-1311000000</v>
      </c>
      <c r="W256" s="3">
        <v>255384000000</v>
      </c>
      <c r="X256" s="3">
        <v>138549000000</v>
      </c>
      <c r="Y256" s="3">
        <f t="shared" si="3"/>
        <v>-215410000000</v>
      </c>
      <c r="Z256" s="3"/>
      <c r="AA256" s="3"/>
      <c r="AB256" s="3"/>
      <c r="AC256" s="3"/>
      <c r="AD256" s="3"/>
      <c r="AE256" s="3"/>
      <c r="AF256" s="3"/>
    </row>
    <row r="257" spans="1:32" x14ac:dyDescent="0.25">
      <c r="A257" s="2">
        <v>45200</v>
      </c>
      <c r="B257" s="3">
        <v>514441000000</v>
      </c>
      <c r="C257" s="3">
        <v>267114000000</v>
      </c>
      <c r="D257" s="3">
        <v>349696000000</v>
      </c>
      <c r="E257" s="3">
        <v>51770000000</v>
      </c>
      <c r="F257" s="3">
        <v>778287000000</v>
      </c>
      <c r="G257" s="3">
        <v>196309000000</v>
      </c>
      <c r="H257" s="3">
        <v>349993000000</v>
      </c>
      <c r="I257" s="3">
        <v>102684000000</v>
      </c>
      <c r="J257" s="3">
        <v>-244252000000</v>
      </c>
      <c r="K257" s="3">
        <v>306844000000</v>
      </c>
      <c r="L257" s="3">
        <v>485670000000</v>
      </c>
      <c r="M257" s="3">
        <v>-189031000000</v>
      </c>
      <c r="N257" s="3">
        <v>139576000000</v>
      </c>
      <c r="O257" s="3">
        <v>-6357000000</v>
      </c>
      <c r="P257" s="3">
        <v>-28425000000</v>
      </c>
      <c r="Q257" s="3">
        <v>22068000000</v>
      </c>
      <c r="R257" s="3">
        <v>175033000000</v>
      </c>
      <c r="S257" s="3">
        <v>-1408000000</v>
      </c>
      <c r="T257" s="3">
        <v>115003000000</v>
      </c>
      <c r="U257" s="3">
        <v>170283000000</v>
      </c>
      <c r="V257" s="3">
        <v>-86252000000</v>
      </c>
      <c r="W257" s="3">
        <v>256535000000</v>
      </c>
      <c r="X257" s="3">
        <v>200385000000</v>
      </c>
      <c r="Y257" s="3">
        <f t="shared" si="3"/>
        <v>-178827000000</v>
      </c>
      <c r="Z257" s="3"/>
      <c r="AA257" s="3"/>
      <c r="AB257" s="3"/>
      <c r="AC257" s="3"/>
      <c r="AD257" s="3"/>
      <c r="AE257" s="3"/>
      <c r="AF257" s="3"/>
    </row>
    <row r="258" spans="1:32" x14ac:dyDescent="0.25">
      <c r="A258" s="2">
        <v>45292</v>
      </c>
      <c r="B258" s="3">
        <v>517066000000</v>
      </c>
      <c r="C258" s="3">
        <v>279690000000</v>
      </c>
      <c r="D258" s="3">
        <v>354442000000</v>
      </c>
      <c r="E258" s="3">
        <v>47927000000</v>
      </c>
      <c r="F258" s="3">
        <v>795218000000</v>
      </c>
      <c r="G258" s="3">
        <v>201313000000</v>
      </c>
      <c r="H258" s="3">
        <v>364661000000</v>
      </c>
      <c r="I258" s="3">
        <v>98788000000</v>
      </c>
      <c r="J258" s="3">
        <v>-260854000000</v>
      </c>
      <c r="K258" s="3">
        <v>294886000000</v>
      </c>
      <c r="L258" s="3">
        <v>376692000000</v>
      </c>
      <c r="M258" s="3">
        <v>-77469000000</v>
      </c>
      <c r="N258" s="3">
        <v>94324000000</v>
      </c>
      <c r="O258" s="3">
        <v>108696000000</v>
      </c>
      <c r="P258" s="3">
        <v>41014000000</v>
      </c>
      <c r="Q258" s="3">
        <v>67682000000</v>
      </c>
      <c r="R258" s="3">
        <v>89357000000</v>
      </c>
      <c r="S258" s="3">
        <v>2509000000</v>
      </c>
      <c r="T258" s="3">
        <v>62783000000</v>
      </c>
      <c r="U258" s="3">
        <v>228587000000</v>
      </c>
      <c r="V258" s="3">
        <v>-101631000000</v>
      </c>
      <c r="W258" s="3">
        <v>330218000000</v>
      </c>
      <c r="X258" s="3">
        <v>85322000000</v>
      </c>
      <c r="Y258" s="3">
        <f t="shared" si="3"/>
        <v>-81806000000</v>
      </c>
      <c r="Z258" s="3"/>
      <c r="AA258" s="3"/>
      <c r="AB258" s="3"/>
      <c r="AC258" s="3"/>
      <c r="AD258" s="3"/>
      <c r="AE258" s="3"/>
      <c r="AF258" s="3"/>
    </row>
    <row r="259" spans="1:32" x14ac:dyDescent="0.25">
      <c r="A259" s="2">
        <v>45383</v>
      </c>
      <c r="B259" s="3">
        <v>516675000000</v>
      </c>
      <c r="C259" s="3">
        <v>283050000000</v>
      </c>
      <c r="D259" s="3">
        <v>366018000000</v>
      </c>
      <c r="E259" s="3">
        <v>46530000000</v>
      </c>
      <c r="F259" s="3">
        <v>815825000000</v>
      </c>
      <c r="G259" s="3">
        <v>205358000000</v>
      </c>
      <c r="H259" s="3">
        <v>377227000000</v>
      </c>
      <c r="I259" s="3">
        <v>100174000000</v>
      </c>
      <c r="J259" s="3">
        <v>-286311000000</v>
      </c>
      <c r="K259" s="3">
        <v>205237000000</v>
      </c>
      <c r="L259" s="3">
        <v>372965000000</v>
      </c>
      <c r="M259" s="3">
        <v>-216840000000</v>
      </c>
      <c r="N259" s="3">
        <v>26080000000</v>
      </c>
      <c r="O259" s="3">
        <v>152304000000</v>
      </c>
      <c r="P259" s="3">
        <v>54102000000</v>
      </c>
      <c r="Q259" s="3">
        <v>98202000000</v>
      </c>
      <c r="R259" s="3">
        <v>26174000000</v>
      </c>
      <c r="S259" s="3">
        <v>679000000</v>
      </c>
      <c r="T259" s="3">
        <v>94925000000</v>
      </c>
      <c r="U259" s="3">
        <v>198692000000</v>
      </c>
      <c r="V259" s="3">
        <v>36115000000</v>
      </c>
      <c r="W259" s="3">
        <v>162577000000</v>
      </c>
      <c r="X259" s="3">
        <v>79348000000</v>
      </c>
      <c r="Y259" s="3">
        <f t="shared" ref="Y259:Y264" si="4">N259+O259+R259+S259-T259-U259-X259</f>
        <v>-167728000000</v>
      </c>
      <c r="Z259" s="3"/>
      <c r="AA259" s="3"/>
      <c r="AB259" s="3"/>
      <c r="AC259" s="3"/>
      <c r="AD259" s="3"/>
      <c r="AE259" s="3"/>
      <c r="AF259" s="3"/>
    </row>
    <row r="260" spans="1:32" x14ac:dyDescent="0.25">
      <c r="A260" s="2">
        <v>45474</v>
      </c>
      <c r="B260" s="3">
        <v>528109000000</v>
      </c>
      <c r="C260" s="3">
        <v>292412000000</v>
      </c>
      <c r="D260" s="3">
        <v>352605000000</v>
      </c>
      <c r="E260" s="3">
        <v>46158000000</v>
      </c>
      <c r="F260" s="3">
        <v>837299000000</v>
      </c>
      <c r="G260" s="3">
        <v>214573000000</v>
      </c>
      <c r="H260" s="3">
        <v>373830000000</v>
      </c>
      <c r="I260" s="3">
        <v>119750000000</v>
      </c>
      <c r="J260" s="3">
        <v>-326168000000</v>
      </c>
      <c r="K260" s="3">
        <v>274851000000</v>
      </c>
      <c r="L260" s="3">
        <v>780828000000</v>
      </c>
      <c r="M260" s="3">
        <v>-483496000000</v>
      </c>
      <c r="N260" s="3">
        <v>106273000000</v>
      </c>
      <c r="O260" s="3">
        <v>76376000000</v>
      </c>
      <c r="P260" s="3">
        <v>43414000000</v>
      </c>
      <c r="Q260" s="3">
        <v>32962000000</v>
      </c>
      <c r="R260" s="3">
        <v>92196000000</v>
      </c>
      <c r="S260" s="3">
        <v>7000000</v>
      </c>
      <c r="T260" s="3">
        <v>131816000000</v>
      </c>
      <c r="U260" s="3">
        <v>571256000000</v>
      </c>
      <c r="V260" s="3">
        <v>203583000000</v>
      </c>
      <c r="W260" s="3">
        <v>367673000000</v>
      </c>
      <c r="X260" s="3">
        <v>77756000000</v>
      </c>
      <c r="Y260" s="3">
        <f t="shared" si="4"/>
        <v>-505976000000</v>
      </c>
      <c r="Z260" s="3"/>
      <c r="AA260" s="3"/>
      <c r="AB260" s="3"/>
      <c r="AC260" s="3"/>
      <c r="AD260" s="3"/>
      <c r="AE260" s="3"/>
      <c r="AF260" s="3"/>
    </row>
    <row r="261" spans="1:32" x14ac:dyDescent="0.25">
      <c r="A261" s="2">
        <v>45566</v>
      </c>
      <c r="B261" s="3">
        <v>517926000000</v>
      </c>
      <c r="C261" s="3">
        <v>297595000000</v>
      </c>
      <c r="D261" s="3">
        <v>378000000000</v>
      </c>
      <c r="E261" s="3">
        <v>47288000000</v>
      </c>
      <c r="F261" s="3">
        <v>846838000000</v>
      </c>
      <c r="G261" s="3">
        <v>219633000000</v>
      </c>
      <c r="H261" s="3">
        <v>376385000000</v>
      </c>
      <c r="I261" s="3">
        <v>109921000000</v>
      </c>
      <c r="J261" s="3">
        <v>-311967000000</v>
      </c>
      <c r="K261" s="3">
        <v>17497000000</v>
      </c>
      <c r="L261" s="3">
        <v>348264000000</v>
      </c>
      <c r="M261" s="3">
        <v>-350788000000</v>
      </c>
      <c r="N261" s="3">
        <v>95489000000</v>
      </c>
      <c r="O261" s="3">
        <v>20250000000</v>
      </c>
      <c r="P261" s="3">
        <v>10970000000</v>
      </c>
      <c r="Q261" s="3">
        <v>9280000000</v>
      </c>
      <c r="R261" s="3">
        <v>-97164000000</v>
      </c>
      <c r="S261" s="3">
        <v>-1079000000</v>
      </c>
      <c r="T261" s="3">
        <v>7534000000</v>
      </c>
      <c r="U261" s="3">
        <v>320144000000</v>
      </c>
      <c r="V261" s="3">
        <v>167830000000</v>
      </c>
      <c r="W261" s="3">
        <v>152314000000</v>
      </c>
      <c r="X261" s="3">
        <v>20585000000</v>
      </c>
      <c r="Y261" s="3">
        <f t="shared" si="4"/>
        <v>-330767000000</v>
      </c>
      <c r="Z261" s="3"/>
      <c r="AA261" s="3"/>
      <c r="AB261" s="3"/>
      <c r="AC261" s="3"/>
      <c r="AD261" s="3"/>
      <c r="AE261" s="3"/>
      <c r="AF261" s="3"/>
    </row>
    <row r="262" spans="1:32" x14ac:dyDescent="0.25">
      <c r="A262" s="2">
        <v>45658</v>
      </c>
      <c r="B262" s="3">
        <v>538929000000</v>
      </c>
      <c r="C262" s="3">
        <v>299518000000</v>
      </c>
      <c r="D262" s="3">
        <v>358329000000</v>
      </c>
      <c r="E262" s="3">
        <v>48487000000</v>
      </c>
      <c r="F262" s="3">
        <v>1004713000000</v>
      </c>
      <c r="G262" s="3">
        <v>219232000000</v>
      </c>
      <c r="H262" s="3">
        <v>360925000000</v>
      </c>
      <c r="I262" s="3">
        <v>100215000000</v>
      </c>
      <c r="J262" s="3">
        <v>-439822000000</v>
      </c>
      <c r="K262" s="3">
        <v>574923000000</v>
      </c>
      <c r="L262" s="3">
        <v>897764000000</v>
      </c>
      <c r="M262" s="3">
        <v>-303498000000</v>
      </c>
      <c r="N262" s="3">
        <v>100298000000</v>
      </c>
      <c r="O262" s="3">
        <v>116668000000</v>
      </c>
      <c r="P262" s="3">
        <v>25844000000</v>
      </c>
      <c r="Q262" s="3">
        <v>90824000000</v>
      </c>
      <c r="R262" s="3">
        <v>356498000000</v>
      </c>
      <c r="S262" s="3">
        <v>1459000000</v>
      </c>
      <c r="T262" s="3">
        <v>87905000000</v>
      </c>
      <c r="U262" s="3">
        <v>428896000000</v>
      </c>
      <c r="V262" s="3">
        <v>24058000000</v>
      </c>
      <c r="W262" s="3">
        <v>404838000000</v>
      </c>
      <c r="X262" s="3">
        <v>380963000000</v>
      </c>
      <c r="Y262" s="3">
        <f t="shared" si="4"/>
        <v>-322841000000</v>
      </c>
      <c r="Z262" s="3"/>
      <c r="AA262" s="3"/>
      <c r="AB262" s="3"/>
      <c r="AC262" s="3"/>
      <c r="AD262" s="3"/>
      <c r="AE262" s="3"/>
      <c r="AF262" s="3"/>
    </row>
    <row r="263" spans="1:32" x14ac:dyDescent="0.25">
      <c r="A263" s="2">
        <v>45748</v>
      </c>
      <c r="B263" s="3">
        <v>549941000000</v>
      </c>
      <c r="C263" s="3">
        <v>302491000000</v>
      </c>
      <c r="D263" s="3">
        <v>378909000000</v>
      </c>
      <c r="E263" s="3">
        <v>46384000000</v>
      </c>
      <c r="F263" s="3">
        <v>820356000000</v>
      </c>
      <c r="G263" s="3">
        <v>221888000000</v>
      </c>
      <c r="H263" s="3">
        <v>384681000000</v>
      </c>
      <c r="I263" s="3">
        <v>100017000000</v>
      </c>
      <c r="J263" s="3">
        <v>-249217000000</v>
      </c>
      <c r="K263" s="3">
        <v>217724000000</v>
      </c>
      <c r="L263" s="3">
        <v>640546000000</v>
      </c>
      <c r="M263" s="3">
        <v>-396736000000</v>
      </c>
      <c r="N263" s="3">
        <v>10621000000</v>
      </c>
      <c r="O263" s="3">
        <v>44012000000</v>
      </c>
      <c r="P263" s="3">
        <v>31782000000</v>
      </c>
      <c r="Q263" s="3">
        <v>12230000000</v>
      </c>
      <c r="R263" s="3">
        <v>162511000000</v>
      </c>
      <c r="S263" s="3">
        <v>580000000</v>
      </c>
      <c r="T263" s="3">
        <v>113578000000</v>
      </c>
      <c r="U263" s="3">
        <v>428242000000</v>
      </c>
      <c r="V263" s="3">
        <v>262671000000</v>
      </c>
      <c r="W263" s="3">
        <v>165571000000</v>
      </c>
      <c r="X263" s="3">
        <v>98725000000</v>
      </c>
      <c r="Y263" s="3">
        <f t="shared" si="4"/>
        <v>-422821000000</v>
      </c>
      <c r="Z263" s="3"/>
      <c r="AA263" s="3"/>
      <c r="AB263" s="3"/>
      <c r="AC263" s="3"/>
      <c r="AD263" s="3"/>
      <c r="AE263" s="3"/>
      <c r="AF263" s="3"/>
    </row>
    <row r="264" spans="1:32" x14ac:dyDescent="0.25">
      <c r="A264" s="2">
        <v>45839</v>
      </c>
      <c r="B264" s="3">
        <v>547996000000</v>
      </c>
      <c r="C264" s="3">
        <v>314212000000</v>
      </c>
      <c r="D264" s="3">
        <v>395215000000</v>
      </c>
      <c r="E264" s="3">
        <v>44426000000</v>
      </c>
      <c r="F264" s="3">
        <v>815353000000</v>
      </c>
      <c r="G264" s="3">
        <v>225020000000</v>
      </c>
      <c r="H264" s="3">
        <v>389986000000</v>
      </c>
      <c r="I264" s="3">
        <v>97891000000</v>
      </c>
      <c r="J264" s="3">
        <v>-226402000000</v>
      </c>
      <c r="K264" s="3">
        <v>403354000000</v>
      </c>
      <c r="L264" s="3">
        <v>797193000000</v>
      </c>
      <c r="M264" s="3">
        <v>-409892000000</v>
      </c>
      <c r="N264" s="3">
        <v>91856000000</v>
      </c>
      <c r="O264" s="3">
        <v>86203000000</v>
      </c>
      <c r="P264" s="3">
        <v>71307000000</v>
      </c>
      <c r="Q264" s="3">
        <v>14896000000</v>
      </c>
      <c r="R264" s="3">
        <v>224420000000</v>
      </c>
      <c r="S264" s="3">
        <v>874000000</v>
      </c>
      <c r="T264" s="3">
        <v>114579000000</v>
      </c>
      <c r="U264" s="3">
        <v>486756000000</v>
      </c>
      <c r="V264" s="3">
        <v>206142000000</v>
      </c>
      <c r="W264" s="3">
        <v>280614000000</v>
      </c>
      <c r="X264" s="3">
        <v>195859000000</v>
      </c>
      <c r="Y264" s="3">
        <f t="shared" si="4"/>
        <v>-393841000000</v>
      </c>
      <c r="Z264" s="3"/>
      <c r="AA264" s="3"/>
      <c r="AB264" s="3"/>
      <c r="AC264" s="3"/>
      <c r="AD264" s="3"/>
      <c r="AE264" s="3"/>
      <c r="AF264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D1ABE-4072-A840-8C92-CAF5B736C34D}">
  <dimension ref="A1:F53"/>
  <sheetViews>
    <sheetView topLeftCell="B2" zoomScale="130" zoomScaleNormal="130" workbookViewId="0">
      <selection activeCell="A44" sqref="A44"/>
    </sheetView>
  </sheetViews>
  <sheetFormatPr defaultColWidth="11.42578125" defaultRowHeight="15" x14ac:dyDescent="0.25"/>
  <cols>
    <col min="3" max="3" width="11.7109375" bestFit="1" customWidth="1"/>
  </cols>
  <sheetData>
    <row r="1" spans="1:6" x14ac:dyDescent="0.25">
      <c r="A1" t="s">
        <v>0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</row>
    <row r="2" spans="1:6" x14ac:dyDescent="0.25">
      <c r="A2" s="6">
        <f>+'BOP GDP'!A2</f>
        <v>42005</v>
      </c>
      <c r="B2" s="8">
        <f>+SUM(C2:F2)</f>
        <v>-2.2010095590955685</v>
      </c>
      <c r="C2" s="8">
        <f>+('BOP GDP'!B2-'BOP GDP'!C2)</f>
        <v>-4.2505536985602319</v>
      </c>
      <c r="D2" s="8">
        <f>+('BOP GDP'!D2-'BOP GDP'!E2)</f>
        <v>1.5600495340639138</v>
      </c>
      <c r="E2" s="8">
        <f>+('BOP GDP'!F2-'BOP GDP'!G2)</f>
        <v>1.0396418108554535</v>
      </c>
      <c r="F2" s="8">
        <f>+('BOP GDP'!H2-'BOP GDP'!I2)</f>
        <v>-0.55014720545470375</v>
      </c>
    </row>
    <row r="3" spans="1:6" x14ac:dyDescent="0.25">
      <c r="A3" s="6">
        <f>+'BOP GDP'!A3</f>
        <v>42095</v>
      </c>
      <c r="B3" s="8">
        <f t="shared" ref="B3:B43" si="0">+SUM(C3:F3)</f>
        <v>-2.1767215630119043</v>
      </c>
      <c r="C3" s="8">
        <f>+('BOP GDP'!B3-'BOP GDP'!C3)</f>
        <v>-4.1503772692281267</v>
      </c>
      <c r="D3" s="8">
        <f>+('BOP GDP'!D3-'BOP GDP'!E3)</f>
        <v>1.5078296329978511</v>
      </c>
      <c r="E3" s="8">
        <f>+('BOP GDP'!F3-'BOP GDP'!G3)</f>
        <v>0.96858912556078369</v>
      </c>
      <c r="F3" s="8">
        <f>+('BOP GDP'!H3-'BOP GDP'!I3)</f>
        <v>-0.5027630523424127</v>
      </c>
    </row>
    <row r="4" spans="1:6" x14ac:dyDescent="0.25">
      <c r="A4" s="6">
        <f>+'BOP GDP'!A4</f>
        <v>42186</v>
      </c>
      <c r="B4" s="8">
        <f t="shared" si="0"/>
        <v>-2.3895062316775704</v>
      </c>
      <c r="C4" s="8">
        <f>+('BOP GDP'!B4-'BOP GDP'!C4)</f>
        <v>-4.1966074084974885</v>
      </c>
      <c r="D4" s="8">
        <f>+('BOP GDP'!D4-'BOP GDP'!E4)</f>
        <v>1.4536758871199758</v>
      </c>
      <c r="E4" s="8">
        <f>+('BOP GDP'!F4-'BOP GDP'!G4)</f>
        <v>0.96863179373387931</v>
      </c>
      <c r="F4" s="8">
        <f>+('BOP GDP'!H4-'BOP GDP'!I4)</f>
        <v>-0.61520650403393717</v>
      </c>
    </row>
    <row r="5" spans="1:6" x14ac:dyDescent="0.25">
      <c r="A5" s="6">
        <f>+'BOP GDP'!A5</f>
        <v>42278</v>
      </c>
      <c r="B5" s="8">
        <f t="shared" si="0"/>
        <v>-2.1623272992221332</v>
      </c>
      <c r="C5" s="8">
        <f>+('BOP GDP'!B5-'BOP GDP'!C5)</f>
        <v>-4.0615266379631469</v>
      </c>
      <c r="D5" s="8">
        <f>+('BOP GDP'!D5-'BOP GDP'!E5)</f>
        <v>1.4073125683850356</v>
      </c>
      <c r="E5" s="8">
        <f>+('BOP GDP'!F5-'BOP GDP'!G5)</f>
        <v>1.0725171177192769</v>
      </c>
      <c r="F5" s="8">
        <f>+('BOP GDP'!H5-'BOP GDP'!I5)</f>
        <v>-0.58063034736329866</v>
      </c>
    </row>
    <row r="6" spans="1:6" x14ac:dyDescent="0.25">
      <c r="A6" s="6">
        <f>+'BOP GDP'!A6</f>
        <v>42370</v>
      </c>
      <c r="B6" s="8">
        <f t="shared" si="0"/>
        <v>-2.2458248121700537</v>
      </c>
      <c r="C6" s="8">
        <f>+('BOP GDP'!B6-'BOP GDP'!C6)</f>
        <v>-3.9780128752489823</v>
      </c>
      <c r="D6" s="8">
        <f>+('BOP GDP'!D6-'BOP GDP'!E6)</f>
        <v>1.3837683640548635</v>
      </c>
      <c r="E6" s="8">
        <f>+('BOP GDP'!F6-'BOP GDP'!G6)</f>
        <v>0.97007799823091201</v>
      </c>
      <c r="F6" s="8">
        <f>+('BOP GDP'!H6-'BOP GDP'!I6)</f>
        <v>-0.62165829920684679</v>
      </c>
    </row>
    <row r="7" spans="1:6" x14ac:dyDescent="0.25">
      <c r="A7" s="6">
        <f>+'BOP GDP'!A7</f>
        <v>42461</v>
      </c>
      <c r="B7" s="8">
        <f t="shared" si="0"/>
        <v>-2.1479820488804275</v>
      </c>
      <c r="C7" s="8">
        <f>+('BOP GDP'!B7-'BOP GDP'!C7)</f>
        <v>-3.9975412177898084</v>
      </c>
      <c r="D7" s="8">
        <f>+('BOP GDP'!D7-'BOP GDP'!E7)</f>
        <v>1.4579967124316111</v>
      </c>
      <c r="E7" s="8">
        <f>+('BOP GDP'!F7-'BOP GDP'!G7)</f>
        <v>0.96641128637042195</v>
      </c>
      <c r="F7" s="8">
        <f>+('BOP GDP'!H7-'BOP GDP'!I7)</f>
        <v>-0.57484882989265229</v>
      </c>
    </row>
    <row r="8" spans="1:6" x14ac:dyDescent="0.25">
      <c r="A8" s="6">
        <f>+'BOP GDP'!A8</f>
        <v>42552</v>
      </c>
      <c r="B8" s="8">
        <f t="shared" si="0"/>
        <v>-2.1079532615851067</v>
      </c>
      <c r="C8" s="8">
        <f>+('BOP GDP'!B8-'BOP GDP'!C8)</f>
        <v>-3.9566732842351975</v>
      </c>
      <c r="D8" s="8">
        <f>+('BOP GDP'!D8-'BOP GDP'!E8)</f>
        <v>1.477781902253041</v>
      </c>
      <c r="E8" s="8">
        <f>+('BOP GDP'!F8-'BOP GDP'!G8)</f>
        <v>0.9786668765544082</v>
      </c>
      <c r="F8" s="8">
        <f>+('BOP GDP'!H8-'BOP GDP'!I8)</f>
        <v>-0.60772875615735855</v>
      </c>
    </row>
    <row r="9" spans="1:6" x14ac:dyDescent="0.25">
      <c r="A9" s="6">
        <f>+'BOP GDP'!A9</f>
        <v>42644</v>
      </c>
      <c r="B9" s="8">
        <f t="shared" si="0"/>
        <v>-1.9311052496783687</v>
      </c>
      <c r="C9" s="8">
        <f>+('BOP GDP'!B9-'BOP GDP'!C9)</f>
        <v>-4.0164952458642063</v>
      </c>
      <c r="D9" s="8">
        <f>+('BOP GDP'!D9-'BOP GDP'!E9)</f>
        <v>1.4301984365232623</v>
      </c>
      <c r="E9" s="8">
        <f>+('BOP GDP'!F9-'BOP GDP'!G9)</f>
        <v>1.258919947055376</v>
      </c>
      <c r="F9" s="8">
        <f>+('BOP GDP'!H9-'BOP GDP'!I9)</f>
        <v>-0.60372838739280088</v>
      </c>
    </row>
    <row r="10" spans="1:6" x14ac:dyDescent="0.25">
      <c r="A10" s="6">
        <f>+'BOP GDP'!A10</f>
        <v>42736</v>
      </c>
      <c r="B10" s="8">
        <f t="shared" si="0"/>
        <v>-1.7730835612541931</v>
      </c>
      <c r="C10" s="8">
        <f>+('BOP GDP'!B10-'BOP GDP'!C10)</f>
        <v>-4.0466213736413179</v>
      </c>
      <c r="D10" s="8">
        <f>+('BOP GDP'!D10-'BOP GDP'!E10)</f>
        <v>1.4643504665228639</v>
      </c>
      <c r="E10" s="8">
        <f>+('BOP GDP'!F10-'BOP GDP'!G10)</f>
        <v>1.2308660066003863</v>
      </c>
      <c r="F10" s="8">
        <f>+('BOP GDP'!H10-'BOP GDP'!I10)</f>
        <v>-0.42167866073612548</v>
      </c>
    </row>
    <row r="11" spans="1:6" x14ac:dyDescent="0.25">
      <c r="A11" s="6">
        <f>+'BOP GDP'!A11</f>
        <v>42826</v>
      </c>
      <c r="B11" s="8">
        <f t="shared" si="0"/>
        <v>-2.1388530053255268</v>
      </c>
      <c r="C11" s="8">
        <f>+('BOP GDP'!B11-'BOP GDP'!C11)</f>
        <v>-4.1480261765185986</v>
      </c>
      <c r="D11" s="8">
        <f>+('BOP GDP'!D11-'BOP GDP'!E11)</f>
        <v>1.4566654678518454</v>
      </c>
      <c r="E11" s="8">
        <f>+('BOP GDP'!F11-'BOP GDP'!G11)</f>
        <v>1.1789506088465131</v>
      </c>
      <c r="F11" s="8">
        <f>+('BOP GDP'!H11-'BOP GDP'!I11)</f>
        <v>-0.62644290550528658</v>
      </c>
    </row>
    <row r="12" spans="1:6" x14ac:dyDescent="0.25">
      <c r="A12" s="6">
        <f>+'BOP GDP'!A12</f>
        <v>42917</v>
      </c>
      <c r="B12" s="8">
        <f t="shared" si="0"/>
        <v>-1.7421167702885263</v>
      </c>
      <c r="C12" s="8">
        <f>+('BOP GDP'!B12-'BOP GDP'!C12)</f>
        <v>-3.9563297777667179</v>
      </c>
      <c r="D12" s="8">
        <f>+('BOP GDP'!D12-'BOP GDP'!E12)</f>
        <v>1.3799501792425022</v>
      </c>
      <c r="E12" s="8">
        <f>+('BOP GDP'!F12-'BOP GDP'!G12)</f>
        <v>1.3885016169783615</v>
      </c>
      <c r="F12" s="8">
        <f>+('BOP GDP'!H12-'BOP GDP'!I12)</f>
        <v>-0.55423878874267207</v>
      </c>
    </row>
    <row r="13" spans="1:6" x14ac:dyDescent="0.25">
      <c r="A13" s="6">
        <f>+'BOP GDP'!A13</f>
        <v>43009</v>
      </c>
      <c r="B13" s="8">
        <f t="shared" si="0"/>
        <v>-1.8454977090483404</v>
      </c>
      <c r="C13" s="8">
        <f>+('BOP GDP'!B13-'BOP GDP'!C13)</f>
        <v>-4.1511021960875745</v>
      </c>
      <c r="D13" s="8">
        <f>+('BOP GDP'!D13-'BOP GDP'!E13)</f>
        <v>1.4591940705156352</v>
      </c>
      <c r="E13" s="8">
        <f>+('BOP GDP'!F13-'BOP GDP'!G13)</f>
        <v>1.4565589570700093</v>
      </c>
      <c r="F13" s="8">
        <f>+('BOP GDP'!H13-'BOP GDP'!I13)</f>
        <v>-0.61014854054641054</v>
      </c>
    </row>
    <row r="14" spans="1:6" x14ac:dyDescent="0.25">
      <c r="A14" s="6">
        <f>+'BOP GDP'!A14</f>
        <v>43101</v>
      </c>
      <c r="B14" s="8">
        <f t="shared" si="0"/>
        <v>-1.9052807152579918</v>
      </c>
      <c r="C14" s="8">
        <f>+('BOP GDP'!B14-'BOP GDP'!C14)</f>
        <v>-4.2888640426104114</v>
      </c>
      <c r="D14" s="8">
        <f>+('BOP GDP'!D14-'BOP GDP'!E14)</f>
        <v>1.5494659162410627</v>
      </c>
      <c r="E14" s="8">
        <f>+('BOP GDP'!F14-'BOP GDP'!G14)</f>
        <v>1.3760153022204782</v>
      </c>
      <c r="F14" s="8">
        <f>+('BOP GDP'!H14-'BOP GDP'!I14)</f>
        <v>-0.54189789110912112</v>
      </c>
    </row>
    <row r="15" spans="1:6" x14ac:dyDescent="0.25">
      <c r="A15" s="6">
        <f>+'BOP GDP'!A15</f>
        <v>43191</v>
      </c>
      <c r="B15" s="8">
        <f t="shared" si="0"/>
        <v>-1.841006851397061</v>
      </c>
      <c r="C15" s="8">
        <f>+('BOP GDP'!B15-'BOP GDP'!C15)</f>
        <v>-4.0218820234982786</v>
      </c>
      <c r="D15" s="8">
        <f>+('BOP GDP'!D15-'BOP GDP'!E15)</f>
        <v>1.4395086087535871</v>
      </c>
      <c r="E15" s="8">
        <f>+('BOP GDP'!F15-'BOP GDP'!G15)</f>
        <v>1.304043280492138</v>
      </c>
      <c r="F15" s="8">
        <f>+('BOP GDP'!H15-'BOP GDP'!I15)</f>
        <v>-0.56267671714450762</v>
      </c>
    </row>
    <row r="16" spans="1:6" x14ac:dyDescent="0.25">
      <c r="A16" s="6">
        <f>+'BOP GDP'!A16</f>
        <v>43282</v>
      </c>
      <c r="B16" s="8">
        <f t="shared" si="0"/>
        <v>-2.2852356850634652</v>
      </c>
      <c r="C16" s="8">
        <f>+('BOP GDP'!B16-'BOP GDP'!C16)</f>
        <v>-4.3352839332016924</v>
      </c>
      <c r="D16" s="8">
        <f>+('BOP GDP'!D16-'BOP GDP'!E16)</f>
        <v>1.4676857673521404</v>
      </c>
      <c r="E16" s="8">
        <f>+('BOP GDP'!F16-'BOP GDP'!G16)</f>
        <v>1.1212992331743337</v>
      </c>
      <c r="F16" s="8">
        <f>+('BOP GDP'!H16-'BOP GDP'!I16)</f>
        <v>-0.53893675238824679</v>
      </c>
    </row>
    <row r="17" spans="1:6" x14ac:dyDescent="0.25">
      <c r="A17" s="6">
        <f>+'BOP GDP'!A17</f>
        <v>43374</v>
      </c>
      <c r="B17" s="8">
        <f t="shared" si="0"/>
        <v>-2.4594477056384378</v>
      </c>
      <c r="C17" s="8">
        <f>+('BOP GDP'!B17-'BOP GDP'!C17)</f>
        <v>-4.368074431298373</v>
      </c>
      <c r="D17" s="8">
        <f>+('BOP GDP'!D17-'BOP GDP'!E17)</f>
        <v>1.3792228433233662</v>
      </c>
      <c r="E17" s="8">
        <f>+('BOP GDP'!F17-'BOP GDP'!G17)</f>
        <v>1.1462736616501097</v>
      </c>
      <c r="F17" s="8">
        <f>+('BOP GDP'!H17-'BOP GDP'!I17)</f>
        <v>-0.61686977931354081</v>
      </c>
    </row>
    <row r="18" spans="1:6" x14ac:dyDescent="0.25">
      <c r="A18" s="6">
        <f>+'BOP GDP'!A18</f>
        <v>43466</v>
      </c>
      <c r="B18" s="8">
        <f t="shared" si="0"/>
        <v>-2.1805452926353284</v>
      </c>
      <c r="C18" s="8">
        <f>+('BOP GDP'!B18-'BOP GDP'!C18)</f>
        <v>-4.0753898330775495</v>
      </c>
      <c r="D18" s="8">
        <f>+('BOP GDP'!D18-'BOP GDP'!E18)</f>
        <v>1.3373690293487934</v>
      </c>
      <c r="E18" s="8">
        <f>+('BOP GDP'!F18-'BOP GDP'!G18)</f>
        <v>1.2200306940260335</v>
      </c>
      <c r="F18" s="8">
        <f>+('BOP GDP'!H18-'BOP GDP'!I18)</f>
        <v>-0.66255518293260585</v>
      </c>
    </row>
    <row r="19" spans="1:6" x14ac:dyDescent="0.25">
      <c r="A19" s="6">
        <f>+'BOP GDP'!A19</f>
        <v>43556</v>
      </c>
      <c r="B19" s="8">
        <f t="shared" si="0"/>
        <v>-2.198492209856858</v>
      </c>
      <c r="C19" s="8">
        <f>+('BOP GDP'!B19-'BOP GDP'!C19)</f>
        <v>-4.2115086042402785</v>
      </c>
      <c r="D19" s="8">
        <f>+('BOP GDP'!D19-'BOP GDP'!E19)</f>
        <v>1.4164916264361542</v>
      </c>
      <c r="E19" s="8">
        <f>+('BOP GDP'!F19-'BOP GDP'!G19)</f>
        <v>1.2072752056763596</v>
      </c>
      <c r="F19" s="8">
        <f>+('BOP GDP'!H19-'BOP GDP'!I19)</f>
        <v>-0.61075043772909321</v>
      </c>
    </row>
    <row r="20" spans="1:6" x14ac:dyDescent="0.25">
      <c r="A20" s="6">
        <f>+'BOP GDP'!A20</f>
        <v>43647</v>
      </c>
      <c r="B20" s="8">
        <f t="shared" si="0"/>
        <v>-2.0270043460080513</v>
      </c>
      <c r="C20" s="8">
        <f>+('BOP GDP'!B20-'BOP GDP'!C20)</f>
        <v>-3.990630271318488</v>
      </c>
      <c r="D20" s="8">
        <f>+('BOP GDP'!D20-'BOP GDP'!E20)</f>
        <v>1.384158185244293</v>
      </c>
      <c r="E20" s="8">
        <f>+('BOP GDP'!F20-'BOP GDP'!G20)</f>
        <v>1.1296867349803525</v>
      </c>
      <c r="F20" s="8">
        <f>+('BOP GDP'!H20-'BOP GDP'!I20)</f>
        <v>-0.55021899491420867</v>
      </c>
    </row>
    <row r="21" spans="1:6" x14ac:dyDescent="0.25">
      <c r="A21" s="6">
        <f>+'BOP GDP'!A21</f>
        <v>43739</v>
      </c>
      <c r="B21" s="8">
        <f t="shared" si="0"/>
        <v>-1.8094381686006202</v>
      </c>
      <c r="C21" s="8">
        <f>+('BOP GDP'!B21-'BOP GDP'!C21)</f>
        <v>-3.6512473295641037</v>
      </c>
      <c r="D21" s="8">
        <f>+('BOP GDP'!D21-'BOP GDP'!E21)</f>
        <v>1.3947611971376563</v>
      </c>
      <c r="E21" s="8">
        <f>+('BOP GDP'!F21-'BOP GDP'!G21)</f>
        <v>1.0411787746412218</v>
      </c>
      <c r="F21" s="8">
        <f>+('BOP GDP'!H21-'BOP GDP'!I21)</f>
        <v>-0.59413081081539476</v>
      </c>
    </row>
    <row r="22" spans="1:6" x14ac:dyDescent="0.25">
      <c r="A22" s="6">
        <f>+'BOP GDP'!A22</f>
        <v>43831</v>
      </c>
      <c r="B22" s="8">
        <f t="shared" si="0"/>
        <v>-1.8083200597593563</v>
      </c>
      <c r="C22" s="8">
        <f>+('BOP GDP'!B22-'BOP GDP'!C22)</f>
        <v>-3.5915381000382585</v>
      </c>
      <c r="D22" s="8">
        <f>+('BOP GDP'!D22-'BOP GDP'!E22)</f>
        <v>1.2768744473303082</v>
      </c>
      <c r="E22" s="8">
        <f>+('BOP GDP'!F22-'BOP GDP'!G22)</f>
        <v>1.0850324933229083</v>
      </c>
      <c r="F22" s="8">
        <f>+('BOP GDP'!H22-'BOP GDP'!I22)</f>
        <v>-0.57868890037431442</v>
      </c>
    </row>
    <row r="23" spans="1:6" x14ac:dyDescent="0.25">
      <c r="A23" s="6">
        <f>+'BOP GDP'!A23</f>
        <v>43922</v>
      </c>
      <c r="B23" s="8">
        <f t="shared" si="0"/>
        <v>-2.9672881310328623</v>
      </c>
      <c r="C23" s="8">
        <f>+('BOP GDP'!B23-'BOP GDP'!C23)</f>
        <v>-4.475974420855974</v>
      </c>
      <c r="D23" s="8">
        <f>+('BOP GDP'!D23-'BOP GDP'!E23)</f>
        <v>1.3686342182304085</v>
      </c>
      <c r="E23" s="8">
        <f>+('BOP GDP'!F23-'BOP GDP'!G23)</f>
        <v>0.72144453650866236</v>
      </c>
      <c r="F23" s="8">
        <f>+('BOP GDP'!H23-'BOP GDP'!I23)</f>
        <v>-0.58139246491595908</v>
      </c>
    </row>
    <row r="24" spans="1:6" x14ac:dyDescent="0.25">
      <c r="A24" s="6">
        <f>+'BOP GDP'!A24</f>
        <v>44013</v>
      </c>
      <c r="B24" s="8">
        <f t="shared" si="0"/>
        <v>-3.0786884727763271</v>
      </c>
      <c r="C24" s="8">
        <f>+('BOP GDP'!B24-'BOP GDP'!C24)</f>
        <v>-4.462092244088157</v>
      </c>
      <c r="D24" s="8">
        <f>+('BOP GDP'!D24-'BOP GDP'!E24)</f>
        <v>1.1866513745553506</v>
      </c>
      <c r="E24" s="8">
        <f>+('BOP GDP'!F24-'BOP GDP'!G24)</f>
        <v>0.80225071030407324</v>
      </c>
      <c r="F24" s="8">
        <f>+('BOP GDP'!H24-'BOP GDP'!I24)</f>
        <v>-0.60549831354759398</v>
      </c>
    </row>
    <row r="25" spans="1:6" x14ac:dyDescent="0.25">
      <c r="A25" s="6">
        <f>+'BOP GDP'!A25</f>
        <v>44105</v>
      </c>
      <c r="B25" s="8">
        <f t="shared" si="0"/>
        <v>-3.2608809824350442</v>
      </c>
      <c r="C25" s="8">
        <f>+('BOP GDP'!B25-'BOP GDP'!C25)</f>
        <v>-4.5659831322813798</v>
      </c>
      <c r="D25" s="8">
        <f>+('BOP GDP'!D25-'BOP GDP'!E25)</f>
        <v>1.1721018003219967</v>
      </c>
      <c r="E25" s="8">
        <f>+('BOP GDP'!F25-'BOP GDP'!G25)</f>
        <v>0.70966117871197554</v>
      </c>
      <c r="F25" s="8">
        <f>+('BOP GDP'!H25-'BOP GDP'!I25)</f>
        <v>-0.57666082918763673</v>
      </c>
    </row>
    <row r="26" spans="1:6" x14ac:dyDescent="0.25">
      <c r="A26" s="6">
        <f>+'BOP GDP'!A26</f>
        <v>44197</v>
      </c>
      <c r="B26" s="8">
        <f t="shared" si="0"/>
        <v>-3.331661867651047</v>
      </c>
      <c r="C26" s="8">
        <f>+('BOP GDP'!B26-'BOP GDP'!C26)</f>
        <v>-4.5936691616962504</v>
      </c>
      <c r="D26" s="8">
        <f>+('BOP GDP'!D26-'BOP GDP'!E26)</f>
        <v>1.1702640655644867</v>
      </c>
      <c r="E26" s="8">
        <f>+('BOP GDP'!F26-'BOP GDP'!G26)</f>
        <v>0.64899251535215408</v>
      </c>
      <c r="F26" s="8">
        <f>+('BOP GDP'!H26-'BOP GDP'!I26)</f>
        <v>-0.55724928687143738</v>
      </c>
    </row>
    <row r="27" spans="1:6" x14ac:dyDescent="0.25">
      <c r="A27" s="6">
        <f>+'BOP GDP'!A27</f>
        <v>44287</v>
      </c>
      <c r="B27" s="8">
        <f t="shared" si="0"/>
        <v>-3.572386302175667</v>
      </c>
      <c r="C27" s="8">
        <f>+('BOP GDP'!B27-'BOP GDP'!C27)</f>
        <v>-4.5427989777131383</v>
      </c>
      <c r="D27" s="8">
        <f>+('BOP GDP'!D27-'BOP GDP'!E27)</f>
        <v>1.0922265132923328</v>
      </c>
      <c r="E27" s="8">
        <f>+('BOP GDP'!F27-'BOP GDP'!G27)</f>
        <v>0.40085529228106864</v>
      </c>
      <c r="F27" s="8">
        <f>+('BOP GDP'!H27-'BOP GDP'!I27)</f>
        <v>-0.52266913003593019</v>
      </c>
    </row>
    <row r="28" spans="1:6" x14ac:dyDescent="0.25">
      <c r="A28" s="6">
        <f>+'BOP GDP'!A28</f>
        <v>44378</v>
      </c>
      <c r="B28" s="8">
        <f t="shared" si="0"/>
        <v>-3.8783141572401987</v>
      </c>
      <c r="C28" s="8">
        <f>+('BOP GDP'!B28-'BOP GDP'!C28)</f>
        <v>-4.521653168770289</v>
      </c>
      <c r="D28" s="8">
        <f>+('BOP GDP'!D28-'BOP GDP'!E28)</f>
        <v>0.91211968587436631</v>
      </c>
      <c r="E28" s="8">
        <f>+('BOP GDP'!F28-'BOP GDP'!G28)</f>
        <v>0.40009375216695542</v>
      </c>
      <c r="F28" s="8">
        <f>+('BOP GDP'!H28-'BOP GDP'!I28)</f>
        <v>-0.66887442651123152</v>
      </c>
    </row>
    <row r="29" spans="1:6" x14ac:dyDescent="0.25">
      <c r="A29" s="6">
        <f>+'BOP GDP'!A29</f>
        <v>44470</v>
      </c>
      <c r="B29" s="8">
        <f t="shared" si="0"/>
        <v>-3.67501692620176</v>
      </c>
      <c r="C29" s="8">
        <f>+('BOP GDP'!B29-'BOP GDP'!C29)</f>
        <v>-4.60347551342812</v>
      </c>
      <c r="D29" s="8">
        <f>+('BOP GDP'!D29-'BOP GDP'!E29)</f>
        <v>0.98183254344391813</v>
      </c>
      <c r="E29" s="8">
        <f>+('BOP GDP'!F29-'BOP GDP'!G29)</f>
        <v>0.53172453815649501</v>
      </c>
      <c r="F29" s="8">
        <f>+('BOP GDP'!H29-'BOP GDP'!I29)</f>
        <v>-0.58509849437405292</v>
      </c>
    </row>
    <row r="30" spans="1:6" x14ac:dyDescent="0.25">
      <c r="A30" s="6">
        <f>+'BOP GDP'!A30</f>
        <v>44562</v>
      </c>
      <c r="B30" s="8">
        <f t="shared" si="0"/>
        <v>-4.4761206647972021</v>
      </c>
      <c r="C30" s="8">
        <f>+('BOP GDP'!B30-'BOP GDP'!C30)</f>
        <v>-5.2209025087853256</v>
      </c>
      <c r="D30" s="8">
        <f>+('BOP GDP'!D30-'BOP GDP'!E30)</f>
        <v>0.98045385277279529</v>
      </c>
      <c r="E30" s="8">
        <f>+('BOP GDP'!F30-'BOP GDP'!G30)</f>
        <v>0.36181680988384013</v>
      </c>
      <c r="F30" s="8">
        <f>+('BOP GDP'!H30-'BOP GDP'!I30)</f>
        <v>-0.59748881866851178</v>
      </c>
    </row>
    <row r="31" spans="1:6" x14ac:dyDescent="0.25">
      <c r="A31" s="6">
        <f>+'BOP GDP'!A31</f>
        <v>44652</v>
      </c>
      <c r="B31" s="8">
        <f t="shared" si="0"/>
        <v>-3.9471655167112321</v>
      </c>
      <c r="C31" s="8">
        <f>+('BOP GDP'!B31-'BOP GDP'!C31)</f>
        <v>-4.7239712540270631</v>
      </c>
      <c r="D31" s="8">
        <f>+('BOP GDP'!D31-'BOP GDP'!E31)</f>
        <v>0.93732362636793276</v>
      </c>
      <c r="E31" s="8">
        <f>+('BOP GDP'!F31-'BOP GDP'!G31)</f>
        <v>0.50967291193340225</v>
      </c>
      <c r="F31" s="8">
        <f>+('BOP GDP'!H31-'BOP GDP'!I31)</f>
        <v>-0.67019080098550388</v>
      </c>
    </row>
    <row r="32" spans="1:6" x14ac:dyDescent="0.25">
      <c r="A32" s="6">
        <f>+'BOP GDP'!A32</f>
        <v>44743</v>
      </c>
      <c r="B32" s="8">
        <f t="shared" si="0"/>
        <v>-3.4223936661727472</v>
      </c>
      <c r="C32" s="8">
        <f>+('BOP GDP'!B32-'BOP GDP'!C32)</f>
        <v>-4.0256977592603729</v>
      </c>
      <c r="D32" s="8">
        <f>+('BOP GDP'!D32-'BOP GDP'!E32)</f>
        <v>0.94043568148362811</v>
      </c>
      <c r="E32" s="8">
        <f>+('BOP GDP'!F32-'BOP GDP'!G32)</f>
        <v>0.54065293292483307</v>
      </c>
      <c r="F32" s="8">
        <f>+('BOP GDP'!H32-'BOP GDP'!I32)</f>
        <v>-0.8777845213208354</v>
      </c>
    </row>
    <row r="33" spans="1:6" x14ac:dyDescent="0.25">
      <c r="A33" s="6">
        <f>+'BOP GDP'!A33</f>
        <v>44835</v>
      </c>
      <c r="B33" s="8">
        <f t="shared" si="0"/>
        <v>-3.4373041922168559</v>
      </c>
      <c r="C33" s="8">
        <f>+('BOP GDP'!B33-'BOP GDP'!C33)</f>
        <v>-4.1017665929014298</v>
      </c>
      <c r="D33" s="8">
        <f>+('BOP GDP'!D33-'BOP GDP'!E33)</f>
        <v>0.99249495172188373</v>
      </c>
      <c r="E33" s="8">
        <f>+('BOP GDP'!F33-'BOP GDP'!G33)</f>
        <v>0.40834479308092408</v>
      </c>
      <c r="F33" s="8">
        <f>+('BOP GDP'!H33-'BOP GDP'!I33)</f>
        <v>-0.73637734411823397</v>
      </c>
    </row>
    <row r="34" spans="1:6" x14ac:dyDescent="0.25">
      <c r="A34" s="6">
        <f>+'BOP GDP'!A34</f>
        <v>44927</v>
      </c>
      <c r="B34" s="8">
        <f t="shared" si="0"/>
        <v>-3.3517970477040624</v>
      </c>
      <c r="C34" s="8">
        <f>+('BOP GDP'!B34-'BOP GDP'!C34)</f>
        <v>-3.8973201680087159</v>
      </c>
      <c r="D34" s="8">
        <f>+('BOP GDP'!D34-'BOP GDP'!E34)</f>
        <v>1.0080669977287626</v>
      </c>
      <c r="E34" s="8">
        <f>+('BOP GDP'!F34-'BOP GDP'!G34)</f>
        <v>0.28260854788345746</v>
      </c>
      <c r="F34" s="8">
        <f>+('BOP GDP'!H34-'BOP GDP'!I34)</f>
        <v>-0.74515242530756676</v>
      </c>
    </row>
    <row r="35" spans="1:6" x14ac:dyDescent="0.25">
      <c r="A35" s="6">
        <f>+'BOP GDP'!A35</f>
        <v>45017</v>
      </c>
      <c r="B35" s="8">
        <f t="shared" si="0"/>
        <v>-3.4129535883600672</v>
      </c>
      <c r="C35" s="8">
        <f>+('BOP GDP'!B35-'BOP GDP'!C35)</f>
        <v>-3.9549212669571494</v>
      </c>
      <c r="D35" s="8">
        <f>+('BOP GDP'!D35-'BOP GDP'!E35)</f>
        <v>1.0186830356859073</v>
      </c>
      <c r="E35" s="8">
        <f>+('BOP GDP'!F35-'BOP GDP'!G35)</f>
        <v>0.25458721386499228</v>
      </c>
      <c r="F35" s="8">
        <f>+('BOP GDP'!H35-'BOP GDP'!I35)</f>
        <v>-0.73130257095381745</v>
      </c>
    </row>
    <row r="36" spans="1:6" x14ac:dyDescent="0.25">
      <c r="A36" s="6">
        <f>+'BOP GDP'!A36</f>
        <v>45108</v>
      </c>
      <c r="B36" s="8">
        <f t="shared" si="0"/>
        <v>-3.1457625804964358</v>
      </c>
      <c r="C36" s="8">
        <f>+('BOP GDP'!B36-'BOP GDP'!C36)</f>
        <v>-3.6512827176327178</v>
      </c>
      <c r="D36" s="8">
        <f>+('BOP GDP'!D36-'BOP GDP'!E36)</f>
        <v>1.0512470843116999</v>
      </c>
      <c r="E36" s="8">
        <f>+('BOP GDP'!F36-'BOP GDP'!G36)</f>
        <v>0.23065487162422915</v>
      </c>
      <c r="F36" s="8">
        <f>+('BOP GDP'!H36-'BOP GDP'!I36)</f>
        <v>-0.77638181879964707</v>
      </c>
    </row>
    <row r="37" spans="1:6" x14ac:dyDescent="0.25">
      <c r="A37" s="6">
        <f>+'BOP GDP'!A37</f>
        <v>45200</v>
      </c>
      <c r="B37" s="8">
        <f t="shared" si="0"/>
        <v>-3.4371769757326027</v>
      </c>
      <c r="C37" s="8">
        <f>+('BOP GDP'!B37-'BOP GDP'!C37)</f>
        <v>-3.7129087841210904</v>
      </c>
      <c r="D37" s="8">
        <f>+('BOP GDP'!D37-'BOP GDP'!E37)</f>
        <v>0.99638617397911577</v>
      </c>
      <c r="E37" s="8">
        <f>+('BOP GDP'!F37-'BOP GDP'!G37)</f>
        <v>-4.1794604007021618E-3</v>
      </c>
      <c r="F37" s="8">
        <f>+('BOP GDP'!H37-'BOP GDP'!I37)</f>
        <v>-0.71647490518992596</v>
      </c>
    </row>
    <row r="38" spans="1:6" x14ac:dyDescent="0.25">
      <c r="A38" s="6">
        <f>+'BOP GDP'!A38</f>
        <v>45292</v>
      </c>
      <c r="B38" s="8">
        <f t="shared" si="0"/>
        <v>-3.6345762447131333</v>
      </c>
      <c r="C38" s="8">
        <f>+('BOP GDP'!B38-'BOP GDP'!C38)</f>
        <v>-3.8755808844739317</v>
      </c>
      <c r="D38" s="8">
        <f>+('BOP GDP'!D38-'BOP GDP'!E38)</f>
        <v>1.0920518384998608</v>
      </c>
      <c r="E38" s="8">
        <f>+('BOP GDP'!F38-'BOP GDP'!G38)</f>
        <v>-0.1423845992782331</v>
      </c>
      <c r="F38" s="8">
        <f>+('BOP GDP'!H38-'BOP GDP'!I38)</f>
        <v>-0.70866259946082932</v>
      </c>
    </row>
    <row r="39" spans="1:6" x14ac:dyDescent="0.25">
      <c r="A39" s="6">
        <f>+'BOP GDP'!A39</f>
        <v>45383</v>
      </c>
      <c r="B39" s="8">
        <f t="shared" si="0"/>
        <v>-3.9291943292774403</v>
      </c>
      <c r="C39" s="8">
        <f>+('BOP GDP'!B39-'BOP GDP'!C39)</f>
        <v>-4.1053905843762415</v>
      </c>
      <c r="D39" s="8">
        <f>+('BOP GDP'!D39-'BOP GDP'!E39)</f>
        <v>1.0662076058210221</v>
      </c>
      <c r="E39" s="8">
        <f>+('BOP GDP'!F39-'BOP GDP'!G39)</f>
        <v>-0.153826919807031</v>
      </c>
      <c r="F39" s="8">
        <f>+('BOP GDP'!H39-'BOP GDP'!I39)</f>
        <v>-0.73618443091518992</v>
      </c>
    </row>
    <row r="40" spans="1:6" x14ac:dyDescent="0.25">
      <c r="A40" s="6">
        <f>+'BOP GDP'!A40</f>
        <v>45474</v>
      </c>
      <c r="B40" s="8">
        <f t="shared" si="0"/>
        <v>-4.4208689825148451</v>
      </c>
      <c r="C40" s="8">
        <f>+('BOP GDP'!B40-'BOP GDP'!C40)</f>
        <v>-4.1907497998079668</v>
      </c>
      <c r="D40" s="8">
        <f>+('BOP GDP'!D40-'BOP GDP'!E40)</f>
        <v>1.0550269208811809</v>
      </c>
      <c r="E40" s="8">
        <f>+('BOP GDP'!F40-'BOP GDP'!G40)</f>
        <v>-0.28768286329093407</v>
      </c>
      <c r="F40" s="8">
        <f>+('BOP GDP'!H40-'BOP GDP'!I40)</f>
        <v>-0.99746324029712485</v>
      </c>
    </row>
    <row r="41" spans="1:6" x14ac:dyDescent="0.25">
      <c r="A41" s="6">
        <f>+'BOP GDP'!A41</f>
        <v>45566</v>
      </c>
      <c r="B41" s="8">
        <f t="shared" si="0"/>
        <v>-4.1839543510581088</v>
      </c>
      <c r="C41" s="8">
        <f>+('BOP GDP'!B41-'BOP GDP'!C41)</f>
        <v>-4.4111985636835342</v>
      </c>
      <c r="D41" s="8">
        <f>+('BOP GDP'!D41-'BOP GDP'!E41)</f>
        <v>1.0455862431954315</v>
      </c>
      <c r="E41" s="8">
        <f>+('BOP GDP'!F41-'BOP GDP'!G41)</f>
        <v>2.1659549303001846E-2</v>
      </c>
      <c r="F41" s="8">
        <f>+('BOP GDP'!H41-'BOP GDP'!I41)</f>
        <v>-0.84000157987300794</v>
      </c>
    </row>
    <row r="42" spans="1:6" x14ac:dyDescent="0.25">
      <c r="A42" s="6">
        <f>+'BOP GDP'!A42</f>
        <v>45658</v>
      </c>
      <c r="B42" s="8">
        <f t="shared" si="0"/>
        <v>-5.8560727735762104</v>
      </c>
      <c r="C42" s="8">
        <f>+('BOP GDP'!B42-'BOP GDP'!C42)</f>
        <v>-6.2017475268800153</v>
      </c>
      <c r="D42" s="8">
        <f>+('BOP GDP'!D42-'BOP GDP'!E42)</f>
        <v>1.0689794023476313</v>
      </c>
      <c r="E42" s="8">
        <f>+('BOP GDP'!F42-'BOP GDP'!G42)</f>
        <v>-3.456481240184317E-2</v>
      </c>
      <c r="F42" s="8">
        <f>+('BOP GDP'!H42-'BOP GDP'!I42)</f>
        <v>-0.68873983664198313</v>
      </c>
    </row>
    <row r="43" spans="1:6" x14ac:dyDescent="0.25">
      <c r="A43" s="6">
        <f>+'BOP GDP'!A43</f>
        <v>45748</v>
      </c>
      <c r="B43" s="8">
        <f t="shared" si="0"/>
        <v>-3.2699496869502438</v>
      </c>
      <c r="C43" s="8">
        <f>+('BOP GDP'!B43-'BOP GDP'!C43)</f>
        <v>-3.5480863849442468</v>
      </c>
      <c r="D43" s="8">
        <f>+('BOP GDP'!D43-'BOP GDP'!E43)</f>
        <v>1.057583369582535</v>
      </c>
      <c r="E43" s="8">
        <f>+('BOP GDP'!F43-'BOP GDP'!G43)</f>
        <v>-7.5733796623331351E-2</v>
      </c>
      <c r="F43" s="8">
        <f>+('BOP GDP'!H43-'BOP GDP'!I43)</f>
        <v>-0.70371287496520085</v>
      </c>
    </row>
    <row r="44" spans="1:6" x14ac:dyDescent="0.25">
      <c r="A44" s="6">
        <f>+'BOP GDP'!A44</f>
        <v>45839</v>
      </c>
      <c r="B44" s="8">
        <f t="shared" ref="B44" si="1">+SUM(C44:F44)</f>
        <v>-2.9123698600766197</v>
      </c>
      <c r="C44" s="8">
        <f>+('BOP GDP'!B44-'BOP GDP'!C44)</f>
        <v>-3.4392183280131476</v>
      </c>
      <c r="D44" s="8">
        <f>+('BOP GDP'!D44-'BOP GDP'!E44)</f>
        <v>1.1473451643762775</v>
      </c>
      <c r="E44" s="8">
        <f>+('BOP GDP'!F44-'BOP GDP'!G44)</f>
        <v>6.7264641049909812E-2</v>
      </c>
      <c r="F44" s="8">
        <f>+('BOP GDP'!H44-'BOP GDP'!I44)</f>
        <v>-0.68776133748965962</v>
      </c>
    </row>
    <row r="45" spans="1:6" x14ac:dyDescent="0.25">
      <c r="A45" s="6"/>
      <c r="D45" s="8"/>
      <c r="E45" s="8"/>
      <c r="F45" s="8"/>
    </row>
    <row r="46" spans="1:6" x14ac:dyDescent="0.25">
      <c r="A46" s="6"/>
      <c r="D46" s="8"/>
      <c r="E46" s="8"/>
      <c r="F46" s="8"/>
    </row>
    <row r="47" spans="1:6" x14ac:dyDescent="0.25">
      <c r="A47" s="6"/>
      <c r="D47" s="8"/>
      <c r="E47" s="8"/>
      <c r="F47" s="8"/>
    </row>
    <row r="48" spans="1:6" x14ac:dyDescent="0.25">
      <c r="A48" s="6"/>
      <c r="D48" s="8"/>
      <c r="E48" s="8"/>
      <c r="F48" s="8"/>
    </row>
    <row r="49" spans="1:6" x14ac:dyDescent="0.25">
      <c r="A49" s="6"/>
      <c r="D49" s="8"/>
      <c r="E49" s="8"/>
      <c r="F49" s="8"/>
    </row>
    <row r="50" spans="1:6" x14ac:dyDescent="0.25">
      <c r="A50" s="6"/>
      <c r="D50" s="8"/>
      <c r="E50" s="8"/>
      <c r="F50" s="8"/>
    </row>
    <row r="51" spans="1:6" x14ac:dyDescent="0.25">
      <c r="A51" s="6"/>
      <c r="D51" s="8"/>
      <c r="E51" s="8"/>
      <c r="F51" s="8"/>
    </row>
    <row r="52" spans="1:6" x14ac:dyDescent="0.25">
      <c r="A52" s="6"/>
      <c r="D52" s="8"/>
      <c r="E52" s="8"/>
      <c r="F52" s="8"/>
    </row>
    <row r="53" spans="1:6" x14ac:dyDescent="0.25">
      <c r="A53" s="6"/>
      <c r="D53" s="8"/>
      <c r="E53" s="8"/>
      <c r="F53" s="8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056A6-D9D2-6241-B70D-97DAD794DDE2}">
  <dimension ref="A1:P64"/>
  <sheetViews>
    <sheetView tabSelected="1" topLeftCell="D18" zoomScale="115" zoomScaleNormal="115" workbookViewId="0">
      <selection activeCell="G38" sqref="G38"/>
    </sheetView>
  </sheetViews>
  <sheetFormatPr defaultColWidth="11.42578125" defaultRowHeight="15" x14ac:dyDescent="0.25"/>
  <sheetData>
    <row r="1" spans="1:15" x14ac:dyDescent="0.25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153</v>
      </c>
      <c r="I1" t="s">
        <v>118</v>
      </c>
      <c r="J1" t="s">
        <v>133</v>
      </c>
      <c r="K1" t="s">
        <v>132</v>
      </c>
      <c r="L1" t="s">
        <v>151</v>
      </c>
      <c r="M1" t="s">
        <v>134</v>
      </c>
      <c r="N1" t="s">
        <v>123</v>
      </c>
      <c r="O1" t="s">
        <v>124</v>
      </c>
    </row>
    <row r="2" spans="1:15" x14ac:dyDescent="0.25">
      <c r="A2" s="6">
        <f>+'BOP GDP'!A2</f>
        <v>42005</v>
      </c>
      <c r="B2" s="8">
        <f>+'BOP GDP'!J2+'BOP GDP'!N2</f>
        <v>6.0140186339003856</v>
      </c>
      <c r="C2" s="8">
        <f>-(+'BOP GDP'!K2+'BOP GDP'!O2)</f>
        <v>-6.0805615558288757</v>
      </c>
      <c r="D2" s="8">
        <f>+'BOP GDP'!P2+'BOP GDP'!R2</f>
        <v>1.3877465472001624</v>
      </c>
      <c r="E2" s="8">
        <f>-(+'BOP GDP'!Q2+'BOP GDP'!S2)</f>
        <v>-3.4222548650377229</v>
      </c>
      <c r="F2" s="8">
        <f>'BOP GDP'!T2</f>
        <v>-9.209717547440481E-2</v>
      </c>
      <c r="G2" s="8">
        <f t="shared" ref="G2:G43" si="0">+SUM(B2:F2)</f>
        <v>-2.1931484152404552</v>
      </c>
      <c r="H2" s="8">
        <f>4*100*'BOP PIIE data'!M222/GDP!B274</f>
        <v>-3.0832734843783847</v>
      </c>
    </row>
    <row r="3" spans="1:15" x14ac:dyDescent="0.25">
      <c r="A3" s="6">
        <f>+'BOP GDP'!A3</f>
        <v>42095</v>
      </c>
      <c r="B3" s="8">
        <f>+'BOP GDP'!J3+'BOP GDP'!N3</f>
        <v>3.8570477638028984</v>
      </c>
      <c r="C3" s="8">
        <f>-(+'BOP GDP'!K3+'BOP GDP'!O3)</f>
        <v>-2.0704183375470957</v>
      </c>
      <c r="D3" s="8">
        <f>+'BOP GDP'!P3+'BOP GDP'!R3</f>
        <v>-3.1211747359815631</v>
      </c>
      <c r="E3" s="8">
        <f>-(+'BOP GDP'!Q3+'BOP GDP'!S3)</f>
        <v>-1.9110072635431576</v>
      </c>
      <c r="F3" s="8">
        <f>'BOP GDP'!T3</f>
        <v>-1.9190598751057452E-2</v>
      </c>
      <c r="G3" s="8">
        <f t="shared" si="0"/>
        <v>-3.2647431720199758</v>
      </c>
      <c r="H3" s="8">
        <f>4*100*'BOP PIIE data'!M223/GDP!B275</f>
        <v>-3.2275217256396465</v>
      </c>
    </row>
    <row r="4" spans="1:15" x14ac:dyDescent="0.25">
      <c r="A4" s="6">
        <f>+'BOP GDP'!A4</f>
        <v>42186</v>
      </c>
      <c r="B4" s="8">
        <f>+'BOP GDP'!J4+'BOP GDP'!N4</f>
        <v>2.0519925793514249E-2</v>
      </c>
      <c r="C4" s="8">
        <f>-(+'BOP GDP'!K4+'BOP GDP'!O4)</f>
        <v>-0.86720597408076872</v>
      </c>
      <c r="D4" s="8">
        <f>+'BOP GDP'!P4+'BOP GDP'!R4</f>
        <v>-2.1711124875595234</v>
      </c>
      <c r="E4" s="8">
        <f>-(+'BOP GDP'!Q4+'BOP GDP'!S4)</f>
        <v>1.6593316264551841</v>
      </c>
      <c r="F4" s="8">
        <f>'BOP GDP'!T4</f>
        <v>-5.7820977341893594E-3</v>
      </c>
      <c r="G4" s="8">
        <f t="shared" si="0"/>
        <v>-1.3642490071257829</v>
      </c>
      <c r="H4" s="8">
        <f>4*100*'BOP PIIE data'!M224/GDP!B276</f>
        <v>-1.3485547418472694</v>
      </c>
    </row>
    <row r="5" spans="1:15" x14ac:dyDescent="0.25">
      <c r="A5" s="6">
        <f>+'BOP GDP'!A5</f>
        <v>42278</v>
      </c>
      <c r="B5" s="8">
        <f>+'BOP GDP'!J5+'BOP GDP'!N5</f>
        <v>1.0892026460123403</v>
      </c>
      <c r="C5" s="8">
        <f>-(+'BOP GDP'!K5+'BOP GDP'!O5)</f>
        <v>1.8437617252315508</v>
      </c>
      <c r="D5" s="8">
        <f>+'BOP GDP'!P5+'BOP GDP'!R5</f>
        <v>-3.6615079128514205</v>
      </c>
      <c r="E5" s="8">
        <f>-(+'BOP GDP'!Q5+'BOP GDP'!S5)</f>
        <v>-0.2994065083432802</v>
      </c>
      <c r="F5" s="8">
        <f>'BOP GDP'!T5</f>
        <v>-2.1480719128911273E-2</v>
      </c>
      <c r="G5" s="8">
        <f t="shared" si="0"/>
        <v>-1.0494307690797211</v>
      </c>
      <c r="H5" s="8">
        <f>4*100*'BOP PIIE data'!M225/GDP!B277</f>
        <v>-0.81644090846734685</v>
      </c>
      <c r="I5" s="6">
        <f>+A5</f>
        <v>42278</v>
      </c>
      <c r="J5" s="8">
        <f t="shared" ref="J5:J43" si="1">+AVERAGE(B2:B5)</f>
        <v>2.745197242377285</v>
      </c>
      <c r="K5" s="8">
        <f t="shared" ref="K5:K43" si="2">+AVERAGE(C2:C5)</f>
        <v>-1.7936060355562973</v>
      </c>
      <c r="L5" s="8">
        <f t="shared" ref="L5:L43" si="3">+AVERAGE(D2:D5)</f>
        <v>-1.8915121472980863</v>
      </c>
      <c r="M5" s="8">
        <f t="shared" ref="M5:M43" si="4">+AVERAGE(E2:E5)</f>
        <v>-0.99333425261724417</v>
      </c>
      <c r="N5" s="8">
        <f t="shared" ref="N5:N43" si="5">+AVERAGE(F2:F5)</f>
        <v>-3.4637647772140727E-2</v>
      </c>
      <c r="O5" s="8">
        <f t="shared" ref="O5:O43" si="6">+AVERAGE(G2:G5)</f>
        <v>-1.9678928408664835</v>
      </c>
    </row>
    <row r="6" spans="1:15" x14ac:dyDescent="0.25">
      <c r="A6" s="6">
        <f>+'BOP GDP'!A6</f>
        <v>42370</v>
      </c>
      <c r="B6" s="8">
        <f>+'BOP GDP'!J6+'BOP GDP'!N6</f>
        <v>0.5971089283330564</v>
      </c>
      <c r="C6" s="8">
        <f>-(+'BOP GDP'!K6+'BOP GDP'!O6)</f>
        <v>-0.6684467659469564</v>
      </c>
      <c r="D6" s="8">
        <f>+'BOP GDP'!P6+'BOP GDP'!R6</f>
        <v>0.24024700942187366</v>
      </c>
      <c r="E6" s="8">
        <f>-(+'BOP GDP'!Q6+'BOP GDP'!S6)</f>
        <v>-2.2323518065190022</v>
      </c>
      <c r="F6" s="8">
        <f>'BOP GDP'!T6</f>
        <v>-2.57153040551318E-2</v>
      </c>
      <c r="G6" s="8">
        <f t="shared" si="0"/>
        <v>-2.0891579387661601</v>
      </c>
      <c r="H6" s="8">
        <f>4*100*'BOP PIIE data'!M226/GDP!B278</f>
        <v>-1.8563815382469535</v>
      </c>
      <c r="I6" s="6">
        <f t="shared" ref="I6:I43" si="7">+A6</f>
        <v>42370</v>
      </c>
      <c r="J6" s="8">
        <f t="shared" si="1"/>
        <v>1.3909698159854524</v>
      </c>
      <c r="K6" s="8">
        <f t="shared" si="2"/>
        <v>-0.4405773380858175</v>
      </c>
      <c r="L6" s="8">
        <f t="shared" si="3"/>
        <v>-2.1783870317426586</v>
      </c>
      <c r="M6" s="8">
        <f t="shared" si="4"/>
        <v>-0.695858487987564</v>
      </c>
      <c r="N6" s="8">
        <f t="shared" si="5"/>
        <v>-1.804217991732247E-2</v>
      </c>
      <c r="O6" s="8">
        <f t="shared" si="6"/>
        <v>-1.94189522174791</v>
      </c>
    </row>
    <row r="7" spans="1:15" x14ac:dyDescent="0.25">
      <c r="A7" s="6">
        <f>+'BOP GDP'!A7</f>
        <v>42461</v>
      </c>
      <c r="B7" s="8">
        <f>+'BOP GDP'!J7+'BOP GDP'!N7</f>
        <v>5.8187331115042333</v>
      </c>
      <c r="C7" s="8">
        <f>-(+'BOP GDP'!K7+'BOP GDP'!O7)</f>
        <v>-2.7635113043164115</v>
      </c>
      <c r="D7" s="8">
        <f>+'BOP GDP'!P7+'BOP GDP'!R7</f>
        <v>1.6991933710786971</v>
      </c>
      <c r="E7" s="8">
        <f>-(+'BOP GDP'!Q7+'BOP GDP'!S7)</f>
        <v>-4.9378725676584629</v>
      </c>
      <c r="F7" s="8">
        <f>'BOP GDP'!T7</f>
        <v>4.0402524580607363E-3</v>
      </c>
      <c r="G7" s="8">
        <f t="shared" si="0"/>
        <v>-0.1794171369338835</v>
      </c>
      <c r="H7" s="8">
        <f>4*100*'BOP PIIE data'!M227/GDP!B279</f>
        <v>-0.16641992267726366</v>
      </c>
      <c r="I7" s="6">
        <f t="shared" si="7"/>
        <v>42461</v>
      </c>
      <c r="J7" s="8">
        <f t="shared" si="1"/>
        <v>1.8813911529107861</v>
      </c>
      <c r="K7" s="8">
        <f t="shared" si="2"/>
        <v>-0.61385057977814639</v>
      </c>
      <c r="L7" s="8">
        <f t="shared" si="3"/>
        <v>-0.97329500497759325</v>
      </c>
      <c r="M7" s="8">
        <f t="shared" si="4"/>
        <v>-1.4525748140163903</v>
      </c>
      <c r="N7" s="8">
        <f t="shared" si="5"/>
        <v>-1.2234467115042924E-2</v>
      </c>
      <c r="O7" s="8">
        <f t="shared" si="6"/>
        <v>-1.1705637129763868</v>
      </c>
    </row>
    <row r="8" spans="1:15" x14ac:dyDescent="0.25">
      <c r="A8" s="6">
        <f>+'BOP GDP'!A8</f>
        <v>42552</v>
      </c>
      <c r="B8" s="8">
        <f>+'BOP GDP'!J8+'BOP GDP'!N8</f>
        <v>1.2975635643067123</v>
      </c>
      <c r="C8" s="8">
        <f>-(+'BOP GDP'!K8+'BOP GDP'!O8)</f>
        <v>-5.5216214103281178</v>
      </c>
      <c r="D8" s="8">
        <f>+'BOP GDP'!P8+'BOP GDP'!R8</f>
        <v>-0.44789931147257944</v>
      </c>
      <c r="E8" s="8">
        <f>-(+'BOP GDP'!Q8+'BOP GDP'!S8)</f>
        <v>0.14323038724235415</v>
      </c>
      <c r="F8" s="8">
        <f>'BOP GDP'!T8</f>
        <v>3.4764862653650454E-2</v>
      </c>
      <c r="G8" s="8">
        <f t="shared" si="0"/>
        <v>-4.4939619075979813</v>
      </c>
      <c r="H8" s="8">
        <f>4*100*'BOP PIIE data'!M228/GDP!B280</f>
        <v>-4.4211928254173491</v>
      </c>
      <c r="I8" s="6">
        <f t="shared" si="7"/>
        <v>42552</v>
      </c>
      <c r="J8" s="8">
        <f t="shared" si="1"/>
        <v>2.2006520625390857</v>
      </c>
      <c r="K8" s="8">
        <f t="shared" si="2"/>
        <v>-1.7774544388399838</v>
      </c>
      <c r="L8" s="8">
        <f t="shared" si="3"/>
        <v>-0.54249171095585735</v>
      </c>
      <c r="M8" s="8">
        <f t="shared" si="4"/>
        <v>-1.8316001238195976</v>
      </c>
      <c r="N8" s="8">
        <f t="shared" si="5"/>
        <v>-2.0977270180829715E-3</v>
      </c>
      <c r="O8" s="8">
        <f t="shared" si="6"/>
        <v>-1.9529919380944365</v>
      </c>
    </row>
    <row r="9" spans="1:15" x14ac:dyDescent="0.25">
      <c r="A9" s="6">
        <f>+'BOP GDP'!A9</f>
        <v>42644</v>
      </c>
      <c r="B9" s="8">
        <f>+'BOP GDP'!J9+'BOP GDP'!N9</f>
        <v>-0.82936170946158061</v>
      </c>
      <c r="C9" s="8">
        <f>-(+'BOP GDP'!K9+'BOP GDP'!O9)</f>
        <v>1.8092154805035827</v>
      </c>
      <c r="D9" s="8">
        <f>+'BOP GDP'!P9+'BOP GDP'!R9</f>
        <v>-1.187424693071472</v>
      </c>
      <c r="E9" s="8">
        <f>-(+'BOP GDP'!Q9+'BOP GDP'!S9)</f>
        <v>-0.93015073984334373</v>
      </c>
      <c r="F9" s="8">
        <f>'BOP GDP'!T9</f>
        <v>3.0383387537122081E-2</v>
      </c>
      <c r="G9" s="8">
        <f t="shared" si="0"/>
        <v>-1.1073382743356917</v>
      </c>
      <c r="H9" s="8">
        <f>4*100*'BOP PIIE data'!M229/GDP!B281</f>
        <v>-1.2539957428683248</v>
      </c>
      <c r="I9" s="6">
        <f t="shared" si="7"/>
        <v>42644</v>
      </c>
      <c r="J9" s="8">
        <f t="shared" si="1"/>
        <v>1.7210109736706054</v>
      </c>
      <c r="K9" s="8">
        <f t="shared" si="2"/>
        <v>-1.7860910000219758</v>
      </c>
      <c r="L9" s="8">
        <f t="shared" si="3"/>
        <v>7.602909398912977E-2</v>
      </c>
      <c r="M9" s="8">
        <f t="shared" si="4"/>
        <v>-1.9892861816946135</v>
      </c>
      <c r="N9" s="8">
        <f t="shared" si="5"/>
        <v>1.0868299648425367E-2</v>
      </c>
      <c r="O9" s="8">
        <f t="shared" si="6"/>
        <v>-1.9674688144084291</v>
      </c>
    </row>
    <row r="10" spans="1:15" x14ac:dyDescent="0.25">
      <c r="A10" s="6">
        <f>+'BOP GDP'!A10</f>
        <v>42736</v>
      </c>
      <c r="B10" s="8">
        <f>+'BOP GDP'!J10+'BOP GDP'!N10</f>
        <v>3.2322680751805852</v>
      </c>
      <c r="C10" s="8">
        <f>-(+'BOP GDP'!K10+'BOP GDP'!O10)</f>
        <v>-3.5348601178293624</v>
      </c>
      <c r="D10" s="8">
        <f>+'BOP GDP'!P10+'BOP GDP'!R10</f>
        <v>3.9947128861056833</v>
      </c>
      <c r="E10" s="8">
        <f>-(+'BOP GDP'!Q10+'BOP GDP'!S10)</f>
        <v>-5.3056200377550224</v>
      </c>
      <c r="F10" s="8">
        <f>'BOP GDP'!T10</f>
        <v>-4.9999782158625453E-3</v>
      </c>
      <c r="G10" s="8">
        <f t="shared" si="0"/>
        <v>-1.6184991725139788</v>
      </c>
      <c r="H10" s="8">
        <f>4*100*'BOP PIIE data'!M230/GDP!B282</f>
        <v>-1.7348679601188459</v>
      </c>
      <c r="I10" s="6">
        <f t="shared" si="7"/>
        <v>42736</v>
      </c>
      <c r="J10" s="8">
        <f t="shared" si="1"/>
        <v>2.3798007603824876</v>
      </c>
      <c r="K10" s="8">
        <f t="shared" si="2"/>
        <v>-2.502694337992577</v>
      </c>
      <c r="L10" s="8">
        <f t="shared" si="3"/>
        <v>1.0146455631600821</v>
      </c>
      <c r="M10" s="8">
        <f t="shared" si="4"/>
        <v>-2.7576032395036183</v>
      </c>
      <c r="N10" s="8">
        <f t="shared" si="5"/>
        <v>1.6047131108242685E-2</v>
      </c>
      <c r="O10" s="8">
        <f t="shared" si="6"/>
        <v>-1.8498041228453839</v>
      </c>
    </row>
    <row r="11" spans="1:15" x14ac:dyDescent="0.25">
      <c r="A11" s="6">
        <f>+'BOP GDP'!A11</f>
        <v>42826</v>
      </c>
      <c r="B11" s="8">
        <f>+'BOP GDP'!J11+'BOP GDP'!N11</f>
        <v>3.4348899766305703</v>
      </c>
      <c r="C11" s="8">
        <f>-(+'BOP GDP'!K11+'BOP GDP'!O11)</f>
        <v>-2.2962096685452784</v>
      </c>
      <c r="D11" s="8">
        <f>+'BOP GDP'!P11+'BOP GDP'!R11</f>
        <v>3.1400340034023979</v>
      </c>
      <c r="E11" s="8">
        <f>-(+'BOP GDP'!Q11+'BOP GDP'!S11)</f>
        <v>-6.8615077708870933</v>
      </c>
      <c r="F11" s="8">
        <f>'BOP GDP'!T11</f>
        <v>3.0866352141967934E-3</v>
      </c>
      <c r="G11" s="8">
        <f t="shared" si="0"/>
        <v>-2.5797068241852066</v>
      </c>
      <c r="H11" s="8">
        <f>4*100*'BOP PIIE data'!M231/GDP!B283</f>
        <v>-2.3881913979283431</v>
      </c>
      <c r="I11" s="6">
        <f t="shared" si="7"/>
        <v>42826</v>
      </c>
      <c r="J11" s="8">
        <f t="shared" si="1"/>
        <v>1.7838399766640718</v>
      </c>
      <c r="K11" s="8">
        <f t="shared" si="2"/>
        <v>-2.3858689290497939</v>
      </c>
      <c r="L11" s="8">
        <f t="shared" si="3"/>
        <v>1.3748557212410075</v>
      </c>
      <c r="M11" s="8">
        <f t="shared" si="4"/>
        <v>-3.2385120403107761</v>
      </c>
      <c r="N11" s="8">
        <f t="shared" si="5"/>
        <v>1.5808726797276695E-2</v>
      </c>
      <c r="O11" s="8">
        <f t="shared" si="6"/>
        <v>-2.4498765446582147</v>
      </c>
    </row>
    <row r="12" spans="1:15" x14ac:dyDescent="0.25">
      <c r="A12" s="6">
        <f>+'BOP GDP'!A12</f>
        <v>42917</v>
      </c>
      <c r="B12" s="8">
        <f>+'BOP GDP'!J12+'BOP GDP'!N12</f>
        <v>3.7988898872901213</v>
      </c>
      <c r="C12" s="8">
        <f>-(+'BOP GDP'!K12+'BOP GDP'!O12)</f>
        <v>-3.6829884532739339</v>
      </c>
      <c r="D12" s="8">
        <f>+'BOP GDP'!P12+'BOP GDP'!R12</f>
        <v>3.4372717257425949</v>
      </c>
      <c r="E12" s="8">
        <f>-(+'BOP GDP'!Q12+'BOP GDP'!S12)</f>
        <v>-6.489911563204342</v>
      </c>
      <c r="F12" s="8">
        <f>'BOP GDP'!T12</f>
        <v>-1.2390444225354759E-3</v>
      </c>
      <c r="G12" s="8">
        <f t="shared" si="0"/>
        <v>-2.9379774478680951</v>
      </c>
      <c r="H12" s="8">
        <f>4*100*'BOP PIIE data'!M232/GDP!B284</f>
        <v>-2.560190772216663</v>
      </c>
      <c r="I12" s="6">
        <f t="shared" si="7"/>
        <v>42917</v>
      </c>
      <c r="J12" s="8">
        <f t="shared" si="1"/>
        <v>2.4091715574099242</v>
      </c>
      <c r="K12" s="8">
        <f t="shared" si="2"/>
        <v>-1.9262106897862479</v>
      </c>
      <c r="L12" s="8">
        <f t="shared" si="3"/>
        <v>2.3461484805448007</v>
      </c>
      <c r="M12" s="8">
        <f t="shared" si="4"/>
        <v>-4.89679752792245</v>
      </c>
      <c r="N12" s="8">
        <f t="shared" si="5"/>
        <v>6.8077500282302129E-3</v>
      </c>
      <c r="O12" s="8">
        <f t="shared" si="6"/>
        <v>-2.060880429725743</v>
      </c>
    </row>
    <row r="13" spans="1:15" x14ac:dyDescent="0.25">
      <c r="A13" s="6">
        <f>+'BOP GDP'!A13</f>
        <v>43009</v>
      </c>
      <c r="B13" s="8">
        <f>+'BOP GDP'!J13+'BOP GDP'!N13</f>
        <v>0.79071370051376721</v>
      </c>
      <c r="C13" s="8">
        <f>-(+'BOP GDP'!K13+'BOP GDP'!O13)</f>
        <v>-1.3408734842108794</v>
      </c>
      <c r="D13" s="8">
        <f>+'BOP GDP'!P13+'BOP GDP'!R13</f>
        <v>1.9954795826619116</v>
      </c>
      <c r="E13" s="8">
        <f>-(+'BOP GDP'!Q13+'BOP GDP'!S13)</f>
        <v>-2.397094827352158</v>
      </c>
      <c r="F13" s="8">
        <f>'BOP GDP'!T13</f>
        <v>-3.0723027218326336E-2</v>
      </c>
      <c r="G13" s="8">
        <f t="shared" si="0"/>
        <v>-0.98249805560568482</v>
      </c>
      <c r="H13" s="8">
        <f>4*100*'BOP PIIE data'!M233/GDP!B285</f>
        <v>-0.94854102552227149</v>
      </c>
      <c r="I13" s="6">
        <f t="shared" si="7"/>
        <v>43009</v>
      </c>
      <c r="J13" s="8">
        <f t="shared" si="1"/>
        <v>2.8141904099037607</v>
      </c>
      <c r="K13" s="8">
        <f t="shared" si="2"/>
        <v>-2.7137329309648637</v>
      </c>
      <c r="L13" s="8">
        <f t="shared" si="3"/>
        <v>3.141874549478147</v>
      </c>
      <c r="M13" s="8">
        <f t="shared" si="4"/>
        <v>-5.2635335497996545</v>
      </c>
      <c r="N13" s="8">
        <f t="shared" si="5"/>
        <v>-8.4688536606318914E-3</v>
      </c>
      <c r="O13" s="8">
        <f t="shared" si="6"/>
        <v>-2.0296703750432412</v>
      </c>
    </row>
    <row r="14" spans="1:15" x14ac:dyDescent="0.25">
      <c r="A14" s="6">
        <f>+'BOP GDP'!A14</f>
        <v>43101</v>
      </c>
      <c r="B14" s="8">
        <f>+'BOP GDP'!J14+'BOP GDP'!N14</f>
        <v>3.0212283186117572</v>
      </c>
      <c r="C14" s="8">
        <f>-(+'BOP GDP'!K14+'BOP GDP'!O14)</f>
        <v>-4.0000486015900885</v>
      </c>
      <c r="D14" s="8">
        <f>+'BOP GDP'!P14+'BOP GDP'!R14</f>
        <v>3.6148367274345596</v>
      </c>
      <c r="E14" s="8">
        <f>-(+'BOP GDP'!Q14+'BOP GDP'!S14)</f>
        <v>-4.4536372067406864</v>
      </c>
      <c r="F14" s="8">
        <f>'BOP GDP'!T14</f>
        <v>-1.3773729984618187E-4</v>
      </c>
      <c r="G14" s="8">
        <f t="shared" si="0"/>
        <v>-1.8177584995843041</v>
      </c>
      <c r="H14" s="8">
        <f>4*100*'BOP PIIE data'!M234/GDP!B286</f>
        <v>-1.2443777970817698</v>
      </c>
      <c r="I14" s="6">
        <f t="shared" si="7"/>
        <v>43101</v>
      </c>
      <c r="J14" s="8">
        <f t="shared" si="1"/>
        <v>2.761430470761554</v>
      </c>
      <c r="K14" s="8">
        <f t="shared" si="2"/>
        <v>-2.8300300519050454</v>
      </c>
      <c r="L14" s="8">
        <f t="shared" si="3"/>
        <v>3.0469055098103657</v>
      </c>
      <c r="M14" s="8">
        <f t="shared" si="4"/>
        <v>-5.0505378420460696</v>
      </c>
      <c r="N14" s="8">
        <f t="shared" si="5"/>
        <v>-7.2532934316278004E-3</v>
      </c>
      <c r="O14" s="8">
        <f t="shared" si="6"/>
        <v>-2.0794852068108227</v>
      </c>
    </row>
    <row r="15" spans="1:15" x14ac:dyDescent="0.25">
      <c r="A15" s="6">
        <f>+'BOP GDP'!A15</f>
        <v>43191</v>
      </c>
      <c r="B15" s="8">
        <f>+'BOP GDP'!J15+'BOP GDP'!N15</f>
        <v>-2.6384253525791275</v>
      </c>
      <c r="C15" s="8">
        <f>-(+'BOP GDP'!K15+'BOP GDP'!O15)</f>
        <v>0.87737608518028753</v>
      </c>
      <c r="D15" s="8">
        <f>+'BOP GDP'!P15+'BOP GDP'!R15</f>
        <v>-0.64189575272466048</v>
      </c>
      <c r="E15" s="8">
        <f>-(+'BOP GDP'!Q15+'BOP GDP'!S15)</f>
        <v>2.0604334735020489</v>
      </c>
      <c r="F15" s="8">
        <f>'BOP GDP'!T15</f>
        <v>5.9628067016660874E-2</v>
      </c>
      <c r="G15" s="8">
        <f t="shared" si="0"/>
        <v>-0.28288347960479032</v>
      </c>
      <c r="H15" s="8">
        <f>4*100*'BOP PIIE data'!M235/GDP!B287</f>
        <v>-0.5884287343534631</v>
      </c>
      <c r="I15" s="6">
        <f t="shared" si="7"/>
        <v>43191</v>
      </c>
      <c r="J15" s="8">
        <f t="shared" si="1"/>
        <v>1.2431016384591296</v>
      </c>
      <c r="K15" s="8">
        <f t="shared" si="2"/>
        <v>-2.0366336134736533</v>
      </c>
      <c r="L15" s="8">
        <f t="shared" si="3"/>
        <v>2.1014230707786012</v>
      </c>
      <c r="M15" s="8">
        <f t="shared" si="4"/>
        <v>-2.8200525309487849</v>
      </c>
      <c r="N15" s="8">
        <f t="shared" si="5"/>
        <v>6.8820645189882207E-3</v>
      </c>
      <c r="O15" s="8">
        <f t="shared" si="6"/>
        <v>-1.5052793706657186</v>
      </c>
    </row>
    <row r="16" spans="1:15" x14ac:dyDescent="0.25">
      <c r="A16" s="6">
        <f>+'BOP GDP'!A16</f>
        <v>43282</v>
      </c>
      <c r="B16" s="8">
        <f>+'BOP GDP'!J16+'BOP GDP'!N16</f>
        <v>2.0441632734306374</v>
      </c>
      <c r="C16" s="8">
        <f>-(+'BOP GDP'!K16+'BOP GDP'!O16)</f>
        <v>-0.76704683410958285</v>
      </c>
      <c r="D16" s="8">
        <f>+'BOP GDP'!P16+'BOP GDP'!R16</f>
        <v>0.26428536742387643</v>
      </c>
      <c r="E16" s="8">
        <f>-(+'BOP GDP'!Q16+'BOP GDP'!S16)</f>
        <v>-1.3215229968368261</v>
      </c>
      <c r="F16" s="8">
        <f>'BOP GDP'!T16</f>
        <v>-3.4040539975277334E-3</v>
      </c>
      <c r="G16" s="8">
        <f t="shared" si="0"/>
        <v>0.21647475591057708</v>
      </c>
      <c r="H16" s="8">
        <f>4*100*'BOP PIIE data'!M236/GDP!B288</f>
        <v>-4.7695219852365986E-3</v>
      </c>
      <c r="I16" s="6">
        <f t="shared" si="7"/>
        <v>43282</v>
      </c>
      <c r="J16" s="8">
        <f t="shared" si="1"/>
        <v>0.8044199849942586</v>
      </c>
      <c r="K16" s="8">
        <f t="shared" si="2"/>
        <v>-1.3076482086825658</v>
      </c>
      <c r="L16" s="8">
        <f t="shared" si="3"/>
        <v>1.3081764811989218</v>
      </c>
      <c r="M16" s="8">
        <f t="shared" si="4"/>
        <v>-1.5279553893569056</v>
      </c>
      <c r="N16" s="8">
        <f t="shared" si="5"/>
        <v>6.3408121252401554E-3</v>
      </c>
      <c r="O16" s="8">
        <f t="shared" si="6"/>
        <v>-0.71666631972105066</v>
      </c>
    </row>
    <row r="17" spans="1:15" x14ac:dyDescent="0.25">
      <c r="A17" s="6">
        <f>+'BOP GDP'!A17</f>
        <v>43374</v>
      </c>
      <c r="B17" s="8">
        <f>+'BOP GDP'!J17+'BOP GDP'!N17</f>
        <v>-1.5967402412492633</v>
      </c>
      <c r="C17" s="8">
        <f>-(+'BOP GDP'!K17+'BOP GDP'!O17)</f>
        <v>-3.3197266241342867</v>
      </c>
      <c r="D17" s="8">
        <f>+'BOP GDP'!P17+'BOP GDP'!R17</f>
        <v>4.2014608850892881</v>
      </c>
      <c r="E17" s="8">
        <f>-(+'BOP GDP'!Q17+'BOP GDP'!S17)</f>
        <v>-2.8971405162868664</v>
      </c>
      <c r="F17" s="8">
        <f>'BOP GDP'!T17</f>
        <v>4.025267012167158E-2</v>
      </c>
      <c r="G17" s="8">
        <f t="shared" si="0"/>
        <v>-3.5718938264594562</v>
      </c>
      <c r="H17" s="8">
        <f>4*100*'BOP PIIE data'!M237/GDP!B289</f>
        <v>-3.9986103745663932</v>
      </c>
      <c r="I17" s="6">
        <f t="shared" si="7"/>
        <v>43374</v>
      </c>
      <c r="J17" s="8">
        <f t="shared" si="1"/>
        <v>0.20755649955350097</v>
      </c>
      <c r="K17" s="8">
        <f t="shared" si="2"/>
        <v>-1.8023614936634176</v>
      </c>
      <c r="L17" s="8">
        <f t="shared" si="3"/>
        <v>1.8596718068057658</v>
      </c>
      <c r="M17" s="8">
        <f t="shared" si="4"/>
        <v>-1.6529668115905825</v>
      </c>
      <c r="N17" s="8">
        <f t="shared" si="5"/>
        <v>2.4084736460239634E-2</v>
      </c>
      <c r="O17" s="8">
        <f t="shared" si="6"/>
        <v>-1.3640152624344934</v>
      </c>
    </row>
    <row r="18" spans="1:15" x14ac:dyDescent="0.25">
      <c r="A18" s="6">
        <f>+'BOP GDP'!A18</f>
        <v>43466</v>
      </c>
      <c r="B18" s="8">
        <f>+'BOP GDP'!J18+'BOP GDP'!N18</f>
        <v>-0.71363610526914112</v>
      </c>
      <c r="C18" s="8">
        <f>-(+'BOP GDP'!K18+'BOP GDP'!O18)</f>
        <v>2.3421815494799061</v>
      </c>
      <c r="D18" s="8">
        <f>+'BOP GDP'!P18+'BOP GDP'!R18</f>
        <v>2.1137194717596013</v>
      </c>
      <c r="E18" s="8">
        <f>-(+'BOP GDP'!Q18+'BOP GDP'!S18)</f>
        <v>-5.1716402356998055</v>
      </c>
      <c r="F18" s="8">
        <f>'BOP GDP'!T18</f>
        <v>3.9409613672104432E-3</v>
      </c>
      <c r="G18" s="8">
        <f t="shared" si="0"/>
        <v>-1.4254343583622289</v>
      </c>
      <c r="H18" s="8">
        <f>4*100*'BOP PIIE data'!M238/GDP!B290</f>
        <v>-1.8305576081396009</v>
      </c>
      <c r="I18" s="6">
        <f t="shared" si="7"/>
        <v>43466</v>
      </c>
      <c r="J18" s="8">
        <f t="shared" si="1"/>
        <v>-0.72615960641672361</v>
      </c>
      <c r="K18" s="8">
        <f t="shared" si="2"/>
        <v>-0.21680395589591894</v>
      </c>
      <c r="L18" s="8">
        <f t="shared" si="3"/>
        <v>1.4843924928870265</v>
      </c>
      <c r="M18" s="8">
        <f t="shared" si="4"/>
        <v>-1.8324675688303622</v>
      </c>
      <c r="N18" s="8">
        <f t="shared" si="5"/>
        <v>2.5104411127003793E-2</v>
      </c>
      <c r="O18" s="8">
        <f t="shared" si="6"/>
        <v>-1.2659342271289746</v>
      </c>
    </row>
    <row r="19" spans="1:15" x14ac:dyDescent="0.25">
      <c r="A19" s="6">
        <f>+'BOP GDP'!A19</f>
        <v>43556</v>
      </c>
      <c r="B19" s="8">
        <f>+'BOP GDP'!J19+'BOP GDP'!N19</f>
        <v>0.84021179984725625</v>
      </c>
      <c r="C19" s="8">
        <f>-(+'BOP GDP'!K19+'BOP GDP'!O19)</f>
        <v>-3.5635022402625895</v>
      </c>
      <c r="D19" s="8">
        <f>+'BOP GDP'!P19+'BOP GDP'!R19</f>
        <v>0.29982328203773656</v>
      </c>
      <c r="E19" s="8">
        <f>-(+'BOP GDP'!Q19+'BOP GDP'!S19)</f>
        <v>-1.9705450123278232</v>
      </c>
      <c r="F19" s="8">
        <f>'BOP GDP'!T19</f>
        <v>4.4097706984663664E-2</v>
      </c>
      <c r="G19" s="8">
        <f t="shared" si="0"/>
        <v>-4.3499144637207561</v>
      </c>
      <c r="H19" s="8">
        <f>4*100*'BOP PIIE data'!M239/GDP!B291</f>
        <v>-4.5301748233871884</v>
      </c>
      <c r="I19" s="6">
        <f t="shared" si="7"/>
        <v>43556</v>
      </c>
      <c r="J19" s="8">
        <f t="shared" si="1"/>
        <v>0.14349968168987232</v>
      </c>
      <c r="K19" s="8">
        <f t="shared" si="2"/>
        <v>-1.3270235372566384</v>
      </c>
      <c r="L19" s="8">
        <f t="shared" si="3"/>
        <v>1.7198222515776254</v>
      </c>
      <c r="M19" s="8">
        <f t="shared" si="4"/>
        <v>-2.8402121902878306</v>
      </c>
      <c r="N19" s="8">
        <f t="shared" si="5"/>
        <v>2.1221821119004489E-2</v>
      </c>
      <c r="O19" s="8">
        <f t="shared" si="6"/>
        <v>-2.282691973157966</v>
      </c>
    </row>
    <row r="20" spans="1:15" x14ac:dyDescent="0.25">
      <c r="A20" s="6">
        <f>+'BOP GDP'!A20</f>
        <v>43647</v>
      </c>
      <c r="B20" s="8">
        <f>+'BOP GDP'!J20+'BOP GDP'!N20</f>
        <v>5.0909024936995714E-2</v>
      </c>
      <c r="C20" s="8">
        <f>-(+'BOP GDP'!K20+'BOP GDP'!O20)</f>
        <v>-9.9257863742933994E-2</v>
      </c>
      <c r="D20" s="8">
        <f>+'BOP GDP'!P20+'BOP GDP'!R20</f>
        <v>2.6290901333327441</v>
      </c>
      <c r="E20" s="8">
        <f>-(+'BOP GDP'!Q20+'BOP GDP'!S20)</f>
        <v>-5.1172963550362986</v>
      </c>
      <c r="F20" s="8">
        <f>'BOP GDP'!T20</f>
        <v>3.4663815098200407E-2</v>
      </c>
      <c r="G20" s="8">
        <f t="shared" si="0"/>
        <v>-2.5018912454112923</v>
      </c>
      <c r="H20" s="8">
        <f>4*100*'BOP PIIE data'!M240/GDP!B292</f>
        <v>-2.6194387841768156</v>
      </c>
      <c r="I20" s="6">
        <f t="shared" si="7"/>
        <v>43647</v>
      </c>
      <c r="J20" s="8">
        <f t="shared" si="1"/>
        <v>-0.35481388043353812</v>
      </c>
      <c r="K20" s="8">
        <f t="shared" si="2"/>
        <v>-1.1600762946649759</v>
      </c>
      <c r="L20" s="8">
        <f t="shared" si="3"/>
        <v>2.3110234430548426</v>
      </c>
      <c r="M20" s="8">
        <f t="shared" si="4"/>
        <v>-3.7891555298376987</v>
      </c>
      <c r="N20" s="8">
        <f t="shared" si="5"/>
        <v>3.0738788392936523E-2</v>
      </c>
      <c r="O20" s="8">
        <f t="shared" si="6"/>
        <v>-2.9622834734884331</v>
      </c>
    </row>
    <row r="21" spans="1:15" x14ac:dyDescent="0.25">
      <c r="A21" s="6">
        <f>+'BOP GDP'!A21</f>
        <v>43739</v>
      </c>
      <c r="B21" s="8">
        <f>+'BOP GDP'!J21+'BOP GDP'!N21</f>
        <v>1.4511870283324146</v>
      </c>
      <c r="C21" s="8">
        <f>-(+'BOP GDP'!K21+'BOP GDP'!O21)</f>
        <v>0.87255781949360189</v>
      </c>
      <c r="D21" s="8">
        <f>+'BOP GDP'!P21+'BOP GDP'!R21</f>
        <v>-0.89433301097600038</v>
      </c>
      <c r="E21" s="8">
        <f>-(+'BOP GDP'!Q21+'BOP GDP'!S21)</f>
        <v>-2.7630967221999398</v>
      </c>
      <c r="F21" s="8">
        <f>'BOP GDP'!T21</f>
        <v>3.8298075471555316E-3</v>
      </c>
      <c r="G21" s="8">
        <f t="shared" si="0"/>
        <v>-1.3298550778027682</v>
      </c>
      <c r="H21" s="8">
        <f>4*100*'BOP PIIE data'!M241/GDP!B293</f>
        <v>-1.4075819338312296</v>
      </c>
      <c r="I21" s="6">
        <f t="shared" si="7"/>
        <v>43739</v>
      </c>
      <c r="J21" s="8">
        <f t="shared" si="1"/>
        <v>0.40716793696188136</v>
      </c>
      <c r="K21" s="8">
        <f t="shared" si="2"/>
        <v>-0.11200518375800389</v>
      </c>
      <c r="L21" s="8">
        <f t="shared" si="3"/>
        <v>1.0370749690385206</v>
      </c>
      <c r="M21" s="8">
        <f t="shared" si="4"/>
        <v>-3.7556445813159667</v>
      </c>
      <c r="N21" s="8">
        <f t="shared" si="5"/>
        <v>2.1633072749307512E-2</v>
      </c>
      <c r="O21" s="8">
        <f t="shared" si="6"/>
        <v>-2.4017737863242616</v>
      </c>
    </row>
    <row r="22" spans="1:15" x14ac:dyDescent="0.25">
      <c r="A22" s="6">
        <f>+'BOP GDP'!A22</f>
        <v>43831</v>
      </c>
      <c r="B22" s="8">
        <f>+'BOP GDP'!J22+'BOP GDP'!N22</f>
        <v>5.1958237963282832</v>
      </c>
      <c r="C22" s="8">
        <f>-(+'BOP GDP'!K22+'BOP GDP'!O22)</f>
        <v>-5.6984342684310665</v>
      </c>
      <c r="D22" s="8">
        <f>+'BOP GDP'!P22+'BOP GDP'!R22</f>
        <v>10.267424778304573</v>
      </c>
      <c r="E22" s="8">
        <f>-(+'BOP GDP'!Q22+'BOP GDP'!S22)</f>
        <v>-12.372941714857792</v>
      </c>
      <c r="F22" s="8">
        <f>'BOP GDP'!T22</f>
        <v>-4.505490675978995E-3</v>
      </c>
      <c r="G22" s="8">
        <f t="shared" si="0"/>
        <v>-2.6126328993319818</v>
      </c>
      <c r="H22" s="8">
        <f>4*100*'BOP PIIE data'!M242/GDP!B294</f>
        <v>-3.0748962426874278</v>
      </c>
      <c r="I22" s="6">
        <f t="shared" si="7"/>
        <v>43831</v>
      </c>
      <c r="J22" s="8">
        <f t="shared" si="1"/>
        <v>1.8845329123612373</v>
      </c>
      <c r="K22" s="8">
        <f t="shared" si="2"/>
        <v>-2.1221591382357472</v>
      </c>
      <c r="L22" s="8">
        <f t="shared" si="3"/>
        <v>3.0755012956747634</v>
      </c>
      <c r="M22" s="8">
        <f t="shared" si="4"/>
        <v>-5.5559699511054639</v>
      </c>
      <c r="N22" s="8">
        <f t="shared" si="5"/>
        <v>1.9521459738510154E-2</v>
      </c>
      <c r="O22" s="8">
        <f t="shared" si="6"/>
        <v>-2.6985734215666994</v>
      </c>
    </row>
    <row r="23" spans="1:15" x14ac:dyDescent="0.25">
      <c r="A23" s="6">
        <f>+'BOP GDP'!A23</f>
        <v>43922</v>
      </c>
      <c r="B23" s="8">
        <f>+'BOP GDP'!J23+'BOP GDP'!N23</f>
        <v>1.1381134787542682</v>
      </c>
      <c r="C23" s="8">
        <f>-(+'BOP GDP'!K23+'BOP GDP'!O23)</f>
        <v>0.58564132570268668</v>
      </c>
      <c r="D23" s="8">
        <f>+'BOP GDP'!P23+'BOP GDP'!R23</f>
        <v>-5.3881166478632867</v>
      </c>
      <c r="E23" s="8">
        <f>-(+'BOP GDP'!Q23+'BOP GDP'!S23)</f>
        <v>2.3040850541762312</v>
      </c>
      <c r="F23" s="8">
        <f>'BOP GDP'!T23</f>
        <v>9.9407308972496694E-2</v>
      </c>
      <c r="G23" s="8">
        <f t="shared" si="0"/>
        <v>-1.2608694802576039</v>
      </c>
      <c r="H23" s="8">
        <f>4*100*'BOP PIIE data'!M243/GDP!B295</f>
        <v>-1.4953785371703419</v>
      </c>
      <c r="I23" s="6">
        <f t="shared" si="7"/>
        <v>43922</v>
      </c>
      <c r="J23" s="8">
        <f t="shared" si="1"/>
        <v>1.9590083320879903</v>
      </c>
      <c r="K23" s="8">
        <f t="shared" si="2"/>
        <v>-1.084873246744428</v>
      </c>
      <c r="L23" s="8">
        <f t="shared" si="3"/>
        <v>1.6535163131995074</v>
      </c>
      <c r="M23" s="8">
        <f t="shared" si="4"/>
        <v>-4.4873124344794499</v>
      </c>
      <c r="N23" s="8">
        <f t="shared" si="5"/>
        <v>3.334886023546841E-2</v>
      </c>
      <c r="O23" s="8">
        <f t="shared" si="6"/>
        <v>-1.9263121757009116</v>
      </c>
    </row>
    <row r="24" spans="1:15" x14ac:dyDescent="0.25">
      <c r="A24" s="6">
        <f>+'BOP GDP'!A24</f>
        <v>44013</v>
      </c>
      <c r="B24" s="8">
        <f>+'BOP GDP'!J24+'BOP GDP'!N24</f>
        <v>4.7546038627954275</v>
      </c>
      <c r="C24" s="8">
        <f>-(+'BOP GDP'!K24+'BOP GDP'!O24)</f>
        <v>-4.4906025436181549</v>
      </c>
      <c r="D24" s="8">
        <f>+'BOP GDP'!P24+'BOP GDP'!R24</f>
        <v>-3.6925537391271654</v>
      </c>
      <c r="E24" s="8">
        <f>-(+'BOP GDP'!Q24+'BOP GDP'!S24)</f>
        <v>-0.40078441104000984</v>
      </c>
      <c r="F24" s="8">
        <f>'BOP GDP'!T24</f>
        <v>3.3541528858822736E-2</v>
      </c>
      <c r="G24" s="8">
        <f t="shared" si="0"/>
        <v>-3.7957953021310802</v>
      </c>
      <c r="H24" s="8">
        <f>4*100*'BOP PIIE data'!M244/GDP!B296</f>
        <v>-3.2719392813552362</v>
      </c>
      <c r="I24" s="6">
        <f t="shared" si="7"/>
        <v>44013</v>
      </c>
      <c r="J24" s="8">
        <f t="shared" si="1"/>
        <v>3.1349320415525983</v>
      </c>
      <c r="K24" s="8">
        <f t="shared" si="2"/>
        <v>-2.1827094167132328</v>
      </c>
      <c r="L24" s="8">
        <f t="shared" si="3"/>
        <v>7.3105345084530149E-2</v>
      </c>
      <c r="M24" s="8">
        <f t="shared" si="4"/>
        <v>-3.308184448480378</v>
      </c>
      <c r="N24" s="8">
        <f t="shared" si="5"/>
        <v>3.3068288675623989E-2</v>
      </c>
      <c r="O24" s="8">
        <f t="shared" si="6"/>
        <v>-2.2497881898808583</v>
      </c>
    </row>
    <row r="25" spans="1:15" x14ac:dyDescent="0.25">
      <c r="A25" s="6">
        <f>+'BOP GDP'!A25</f>
        <v>44105</v>
      </c>
      <c r="B25" s="8">
        <f>+'BOP GDP'!J25+'BOP GDP'!N25</f>
        <v>1.4671329405862954</v>
      </c>
      <c r="C25" s="8">
        <f>-(+'BOP GDP'!K25+'BOP GDP'!O25)</f>
        <v>-5.4360995256972835</v>
      </c>
      <c r="D25" s="8">
        <f>+'BOP GDP'!P25+'BOP GDP'!R25</f>
        <v>3.2306371665709852</v>
      </c>
      <c r="E25" s="8">
        <f>-(+'BOP GDP'!Q25+'BOP GDP'!S25)</f>
        <v>-3.9404251157686185</v>
      </c>
      <c r="F25" s="8">
        <f>'BOP GDP'!T25</f>
        <v>4.4152349147649581E-2</v>
      </c>
      <c r="G25" s="8">
        <f t="shared" si="0"/>
        <v>-4.634602185160972</v>
      </c>
      <c r="H25" s="8">
        <f>4*100*'BOP PIIE data'!M245/GDP!B297</f>
        <v>-4.5747121857223831</v>
      </c>
      <c r="I25" s="6">
        <f t="shared" si="7"/>
        <v>44105</v>
      </c>
      <c r="J25" s="8">
        <f t="shared" si="1"/>
        <v>3.1389185196160687</v>
      </c>
      <c r="K25" s="8">
        <f t="shared" si="2"/>
        <v>-3.7598737530109547</v>
      </c>
      <c r="L25" s="8">
        <f t="shared" si="3"/>
        <v>1.1043478894712764</v>
      </c>
      <c r="M25" s="8">
        <f t="shared" si="4"/>
        <v>-3.6025165468725477</v>
      </c>
      <c r="N25" s="8">
        <f t="shared" si="5"/>
        <v>4.3148924075747511E-2</v>
      </c>
      <c r="O25" s="8">
        <f t="shared" si="6"/>
        <v>-3.0759749667204095</v>
      </c>
    </row>
    <row r="26" spans="1:15" x14ac:dyDescent="0.25">
      <c r="A26" s="6">
        <f>+'BOP GDP'!A26</f>
        <v>44197</v>
      </c>
      <c r="B26" s="8">
        <f>+'BOP GDP'!J26+'BOP GDP'!N26</f>
        <v>2.7972337529545506</v>
      </c>
      <c r="C26" s="8">
        <f>-(+'BOP GDP'!K26+'BOP GDP'!O26)</f>
        <v>-2.8129828308156188</v>
      </c>
      <c r="D26" s="8">
        <f>+'BOP GDP'!P26+'BOP GDP'!R26</f>
        <v>4.8492874534301045</v>
      </c>
      <c r="E26" s="8">
        <f>-(+'BOP GDP'!Q26+'BOP GDP'!S26)</f>
        <v>-8.3003989340184621</v>
      </c>
      <c r="F26" s="8">
        <f>'BOP GDP'!T26</f>
        <v>-3.7035905384372514E-2</v>
      </c>
      <c r="G26" s="8">
        <f t="shared" si="0"/>
        <v>-3.5038964638337982</v>
      </c>
      <c r="H26" s="8">
        <f>4*100*'BOP PIIE data'!M246/GDP!B298</f>
        <v>-3.5429957982324436</v>
      </c>
      <c r="I26" s="6">
        <f t="shared" si="7"/>
        <v>44197</v>
      </c>
      <c r="J26" s="8">
        <f t="shared" si="1"/>
        <v>2.5392710087726353</v>
      </c>
      <c r="K26" s="8">
        <f t="shared" si="2"/>
        <v>-3.0385108936070924</v>
      </c>
      <c r="L26" s="8">
        <f t="shared" si="3"/>
        <v>-0.2501864417473405</v>
      </c>
      <c r="M26" s="8">
        <f t="shared" si="4"/>
        <v>-2.5843808516627149</v>
      </c>
      <c r="N26" s="8">
        <f t="shared" si="5"/>
        <v>3.5016320398649131E-2</v>
      </c>
      <c r="O26" s="8">
        <f t="shared" si="6"/>
        <v>-3.2987908578458631</v>
      </c>
    </row>
    <row r="27" spans="1:15" x14ac:dyDescent="0.25">
      <c r="A27" s="6">
        <f>+'BOP GDP'!A27</f>
        <v>44287</v>
      </c>
      <c r="B27" s="8">
        <f>+'BOP GDP'!J27+'BOP GDP'!N27</f>
        <v>3.9333199862886863</v>
      </c>
      <c r="C27" s="8">
        <f>-(+'BOP GDP'!K27+'BOP GDP'!O27)</f>
        <v>-2.743867794250042</v>
      </c>
      <c r="D27" s="8">
        <f>+'BOP GDP'!P27+'BOP GDP'!R27</f>
        <v>0.28061236468508599</v>
      </c>
      <c r="E27" s="8">
        <f>-(+'BOP GDP'!Q27+'BOP GDP'!S27)</f>
        <v>-4.8624450448243</v>
      </c>
      <c r="F27" s="8">
        <f>'BOP GDP'!T27</f>
        <v>8.144827671582448E-3</v>
      </c>
      <c r="G27" s="8">
        <f t="shared" si="0"/>
        <v>-3.3842356604289874</v>
      </c>
      <c r="H27" s="8">
        <f>4*100*'BOP PIIE data'!M247/GDP!B299</f>
        <v>-3.5092083936120306</v>
      </c>
      <c r="I27" s="6">
        <f t="shared" si="7"/>
        <v>44287</v>
      </c>
      <c r="J27" s="8">
        <f t="shared" si="1"/>
        <v>3.2380726356562404</v>
      </c>
      <c r="K27" s="8">
        <f t="shared" si="2"/>
        <v>-3.8708881735952749</v>
      </c>
      <c r="L27" s="8">
        <f t="shared" si="3"/>
        <v>1.1669958113897525</v>
      </c>
      <c r="M27" s="8">
        <f t="shared" si="4"/>
        <v>-4.3760133764128479</v>
      </c>
      <c r="N27" s="8">
        <f t="shared" si="5"/>
        <v>1.2200700073420563E-2</v>
      </c>
      <c r="O27" s="8">
        <f t="shared" si="6"/>
        <v>-3.8296324028887092</v>
      </c>
    </row>
    <row r="28" spans="1:15" x14ac:dyDescent="0.25">
      <c r="A28" s="6">
        <f>+'BOP GDP'!A28</f>
        <v>44378</v>
      </c>
      <c r="B28" s="8">
        <f>+'BOP GDP'!J28+'BOP GDP'!N28</f>
        <v>3.2906159976873024</v>
      </c>
      <c r="C28" s="8">
        <f>-(+'BOP GDP'!K28+'BOP GDP'!O28)</f>
        <v>-4.9067692575452995</v>
      </c>
      <c r="D28" s="8">
        <f>+'BOP GDP'!P28+'BOP GDP'!R28</f>
        <v>2.5494218067356869</v>
      </c>
      <c r="E28" s="8">
        <f>-(+'BOP GDP'!Q28+'BOP GDP'!S28)</f>
        <v>-6.4247671175574368</v>
      </c>
      <c r="F28" s="8">
        <f>'BOP GDP'!T28</f>
        <v>1.8780955800923669</v>
      </c>
      <c r="G28" s="8">
        <f t="shared" si="0"/>
        <v>-3.6134029905873799</v>
      </c>
      <c r="H28" s="8">
        <f>4*100*'BOP PIIE data'!M248/GDP!B300</f>
        <v>-3.7267695585996701</v>
      </c>
      <c r="I28" s="6">
        <f t="shared" si="7"/>
        <v>44378</v>
      </c>
      <c r="J28" s="8">
        <f t="shared" si="1"/>
        <v>2.8720756693792087</v>
      </c>
      <c r="K28" s="8">
        <f t="shared" si="2"/>
        <v>-3.9749298520770608</v>
      </c>
      <c r="L28" s="8">
        <f t="shared" si="3"/>
        <v>2.7274896978554657</v>
      </c>
      <c r="M28" s="8">
        <f t="shared" si="4"/>
        <v>-5.8820090530422044</v>
      </c>
      <c r="N28" s="8">
        <f t="shared" si="5"/>
        <v>0.47333921288180658</v>
      </c>
      <c r="O28" s="8">
        <f t="shared" si="6"/>
        <v>-3.7840343250027844</v>
      </c>
    </row>
    <row r="29" spans="1:15" x14ac:dyDescent="0.25">
      <c r="A29" s="6">
        <f>+'BOP GDP'!A29</f>
        <v>44470</v>
      </c>
      <c r="B29" s="8">
        <f>+'BOP GDP'!J29+'BOP GDP'!N29</f>
        <v>-0.75519876196924263</v>
      </c>
      <c r="C29" s="8">
        <f>-(+'BOP GDP'!K29+'BOP GDP'!O29)</f>
        <v>3.0547441725505378</v>
      </c>
      <c r="D29" s="8">
        <f>+'BOP GDP'!P29+'BOP GDP'!R29</f>
        <v>1.5084792210723152</v>
      </c>
      <c r="E29" s="8">
        <f>-(+'BOP GDP'!Q29+'BOP GDP'!S29)</f>
        <v>-6.6459199793661536</v>
      </c>
      <c r="F29" s="8">
        <f>'BOP GDP'!T29</f>
        <v>4.8570138956056358E-2</v>
      </c>
      <c r="G29" s="8">
        <f t="shared" si="0"/>
        <v>-2.7893252087564866</v>
      </c>
      <c r="H29" s="8">
        <f>4*100*'BOP PIIE data'!M249/GDP!B301</f>
        <v>-3.1551729696617983</v>
      </c>
      <c r="I29" s="6">
        <f t="shared" si="7"/>
        <v>44470</v>
      </c>
      <c r="J29" s="8">
        <f t="shared" si="1"/>
        <v>2.3164927437403238</v>
      </c>
      <c r="K29" s="8">
        <f t="shared" si="2"/>
        <v>-1.8522189275151055</v>
      </c>
      <c r="L29" s="8">
        <f t="shared" si="3"/>
        <v>2.296950211480798</v>
      </c>
      <c r="M29" s="8">
        <f t="shared" si="4"/>
        <v>-6.5583827689415877</v>
      </c>
      <c r="N29" s="8">
        <f t="shared" si="5"/>
        <v>0.47444366033390833</v>
      </c>
      <c r="O29" s="8">
        <f t="shared" si="6"/>
        <v>-3.3227150809016628</v>
      </c>
    </row>
    <row r="30" spans="1:15" x14ac:dyDescent="0.25">
      <c r="A30" s="6">
        <f>+'BOP GDP'!A30</f>
        <v>44562</v>
      </c>
      <c r="B30" s="8">
        <f>+'BOP GDP'!J30+'BOP GDP'!N30</f>
        <v>3.7185706794445244</v>
      </c>
      <c r="C30" s="8">
        <f>-(+'BOP GDP'!K30+'BOP GDP'!O30)</f>
        <v>-0.33087862119280986</v>
      </c>
      <c r="D30" s="8">
        <f>+'BOP GDP'!P30+'BOP GDP'!R30</f>
        <v>2.5951960184943199</v>
      </c>
      <c r="E30" s="8">
        <f>-(+'BOP GDP'!Q30+'BOP GDP'!S30)</f>
        <v>-10.493970637314408</v>
      </c>
      <c r="F30" s="8">
        <f>'BOP GDP'!T30</f>
        <v>1.4764153538167219E-2</v>
      </c>
      <c r="G30" s="8">
        <f t="shared" si="0"/>
        <v>-4.4963184070302065</v>
      </c>
      <c r="H30" s="8">
        <f>4*100*'BOP PIIE data'!M250/GDP!B302</f>
        <v>-4.3996702302744595</v>
      </c>
      <c r="I30" s="6">
        <f t="shared" si="7"/>
        <v>44562</v>
      </c>
      <c r="J30" s="8">
        <f t="shared" si="1"/>
        <v>2.5468269753628174</v>
      </c>
      <c r="K30" s="8">
        <f t="shared" si="2"/>
        <v>-1.2316928751094034</v>
      </c>
      <c r="L30" s="8">
        <f t="shared" si="3"/>
        <v>1.733427352746852</v>
      </c>
      <c r="M30" s="8">
        <f t="shared" si="4"/>
        <v>-7.1067756947655747</v>
      </c>
      <c r="N30" s="8">
        <f t="shared" si="5"/>
        <v>0.48739367506454329</v>
      </c>
      <c r="O30" s="8">
        <f t="shared" si="6"/>
        <v>-3.5708205667007649</v>
      </c>
    </row>
    <row r="31" spans="1:15" x14ac:dyDescent="0.25">
      <c r="A31" s="6">
        <f>+'BOP GDP'!A31</f>
        <v>44652</v>
      </c>
      <c r="B31" s="8">
        <f>+'BOP GDP'!J31+'BOP GDP'!N31</f>
        <v>4.7132679991394086</v>
      </c>
      <c r="C31" s="8">
        <f>-(+'BOP GDP'!K31+'BOP GDP'!O31)</f>
        <v>-5.806005361217065</v>
      </c>
      <c r="D31" s="8">
        <f>+'BOP GDP'!P31+'BOP GDP'!R31</f>
        <v>1.0775641062325889</v>
      </c>
      <c r="E31" s="8">
        <f>-(+'BOP GDP'!Q31+'BOP GDP'!S31)</f>
        <v>-1.2583903387348163</v>
      </c>
      <c r="F31" s="8">
        <f>'BOP GDP'!T31</f>
        <v>1.8266682113175167E-2</v>
      </c>
      <c r="G31" s="8">
        <f t="shared" si="0"/>
        <v>-1.2552969124667086</v>
      </c>
      <c r="H31" s="8">
        <f>4*100*'BOP PIIE data'!M251/GDP!B303</f>
        <v>-1.9654083794421409</v>
      </c>
      <c r="I31" s="6">
        <f t="shared" si="7"/>
        <v>44652</v>
      </c>
      <c r="J31" s="8">
        <f t="shared" si="1"/>
        <v>2.7418139785754985</v>
      </c>
      <c r="K31" s="8">
        <f t="shared" si="2"/>
        <v>-1.997227266851159</v>
      </c>
      <c r="L31" s="8">
        <f t="shared" si="3"/>
        <v>1.9326652881337278</v>
      </c>
      <c r="M31" s="8">
        <f t="shared" si="4"/>
        <v>-6.2057620182432034</v>
      </c>
      <c r="N31" s="8">
        <f t="shared" si="5"/>
        <v>0.48992413867494145</v>
      </c>
      <c r="O31" s="8">
        <f t="shared" si="6"/>
        <v>-3.0385858797101952</v>
      </c>
    </row>
    <row r="32" spans="1:15" x14ac:dyDescent="0.25">
      <c r="A32" s="6">
        <f>+'BOP GDP'!A32</f>
        <v>44743</v>
      </c>
      <c r="B32" s="8">
        <f>+'BOP GDP'!J32+'BOP GDP'!N32</f>
        <v>2.957696721605279</v>
      </c>
      <c r="C32" s="8">
        <f>-(+'BOP GDP'!K32+'BOP GDP'!O32)</f>
        <v>-1.8678702979734743</v>
      </c>
      <c r="D32" s="8">
        <f>+'BOP GDP'!P32+'BOP GDP'!R32</f>
        <v>1.4588075836305656</v>
      </c>
      <c r="E32" s="8">
        <f>-(+'BOP GDP'!Q32+'BOP GDP'!S32)</f>
        <v>-6.1451599282875833</v>
      </c>
      <c r="F32" s="8">
        <f>'BOP GDP'!T32</f>
        <v>1.2104963551453537E-2</v>
      </c>
      <c r="G32" s="8">
        <f t="shared" si="0"/>
        <v>-3.5844209574737596</v>
      </c>
      <c r="H32" s="8">
        <f>4*100*'BOP PIIE data'!M252/GDP!B304</f>
        <v>-4.0999071092131985</v>
      </c>
      <c r="I32" s="6">
        <f t="shared" si="7"/>
        <v>44743</v>
      </c>
      <c r="J32" s="8">
        <f t="shared" si="1"/>
        <v>2.6585841595549926</v>
      </c>
      <c r="K32" s="8">
        <f t="shared" si="2"/>
        <v>-1.237502526958203</v>
      </c>
      <c r="L32" s="8">
        <f t="shared" si="3"/>
        <v>1.6600117323574473</v>
      </c>
      <c r="M32" s="8">
        <f t="shared" si="4"/>
        <v>-6.13586022092574</v>
      </c>
      <c r="N32" s="8">
        <f t="shared" si="5"/>
        <v>2.342648453971307E-2</v>
      </c>
      <c r="O32" s="8">
        <f t="shared" si="6"/>
        <v>-3.0313403714317904</v>
      </c>
    </row>
    <row r="33" spans="1:16" x14ac:dyDescent="0.25">
      <c r="A33" s="6">
        <f>+'BOP GDP'!A33</f>
        <v>44835</v>
      </c>
      <c r="B33" s="8">
        <f>+'BOP GDP'!J33+'BOP GDP'!N33</f>
        <v>-2.7775932878987688</v>
      </c>
      <c r="C33" s="8">
        <f>-(+'BOP GDP'!K33+'BOP GDP'!O33)</f>
        <v>1.4907446304542378</v>
      </c>
      <c r="D33" s="8">
        <f>+'BOP GDP'!P33+'BOP GDP'!R33</f>
        <v>-2.0123782457071986</v>
      </c>
      <c r="E33" s="8">
        <f>-(+'BOP GDP'!Q33+'BOP GDP'!S33)</f>
        <v>0.35808053592097627</v>
      </c>
      <c r="F33" s="8">
        <f>'BOP GDP'!T33</f>
        <v>4.3376081609789036E-2</v>
      </c>
      <c r="G33" s="8">
        <f t="shared" si="0"/>
        <v>-2.8977702856209642</v>
      </c>
      <c r="H33" s="8">
        <f>4*100*'BOP PIIE data'!M253/GDP!B305</f>
        <v>-3.001571056872498</v>
      </c>
      <c r="I33" s="6">
        <f t="shared" si="7"/>
        <v>44835</v>
      </c>
      <c r="J33" s="8">
        <f t="shared" si="1"/>
        <v>2.1529855280726107</v>
      </c>
      <c r="K33" s="8">
        <f t="shared" si="2"/>
        <v>-1.6285024124822778</v>
      </c>
      <c r="L33" s="8">
        <f t="shared" si="3"/>
        <v>0.77979736566256896</v>
      </c>
      <c r="M33" s="8">
        <f t="shared" si="4"/>
        <v>-4.384860092103958</v>
      </c>
      <c r="N33" s="8">
        <f t="shared" si="5"/>
        <v>2.212797020314624E-2</v>
      </c>
      <c r="O33" s="8">
        <f t="shared" si="6"/>
        <v>-3.0584516406479096</v>
      </c>
    </row>
    <row r="34" spans="1:16" x14ac:dyDescent="0.25">
      <c r="A34" s="6">
        <f>+'BOP GDP'!A34</f>
        <v>44927</v>
      </c>
      <c r="B34" s="8">
        <f>+'BOP GDP'!J34+'BOP GDP'!N34</f>
        <v>0.34308668894853833</v>
      </c>
      <c r="C34" s="8">
        <f>-(+'BOP GDP'!K34+'BOP GDP'!O34)</f>
        <v>-2.2319006027422024</v>
      </c>
      <c r="D34" s="8">
        <f>+'BOP GDP'!P34+'BOP GDP'!R34</f>
        <v>3.0293743359942855</v>
      </c>
      <c r="E34" s="8">
        <f>-(+'BOP GDP'!Q34+'BOP GDP'!S34)</f>
        <v>-6.9985628174436449</v>
      </c>
      <c r="F34" s="8">
        <f>'BOP GDP'!T34</f>
        <v>1.1434263365402793E-2</v>
      </c>
      <c r="G34" s="8">
        <f t="shared" si="0"/>
        <v>-5.8465681318776204</v>
      </c>
      <c r="H34" s="8">
        <f>4*100*'BOP PIIE data'!M254/GDP!B306</f>
        <v>-5.8719351480327431</v>
      </c>
      <c r="I34" s="6">
        <f t="shared" si="7"/>
        <v>44927</v>
      </c>
      <c r="J34" s="8">
        <f t="shared" si="1"/>
        <v>1.3091145304486145</v>
      </c>
      <c r="K34" s="8">
        <f t="shared" si="2"/>
        <v>-2.103757907869626</v>
      </c>
      <c r="L34" s="8">
        <f t="shared" si="3"/>
        <v>0.88834194503756037</v>
      </c>
      <c r="M34" s="8">
        <f t="shared" si="4"/>
        <v>-3.5110081371362671</v>
      </c>
      <c r="N34" s="8">
        <f t="shared" si="5"/>
        <v>2.1295497659955132E-2</v>
      </c>
      <c r="O34" s="8">
        <f t="shared" si="6"/>
        <v>-3.3960140718597636</v>
      </c>
    </row>
    <row r="35" spans="1:16" x14ac:dyDescent="0.25">
      <c r="A35" s="6">
        <f>+'BOP GDP'!A35</f>
        <v>45017</v>
      </c>
      <c r="B35" s="8">
        <f>+'BOP GDP'!J35+'BOP GDP'!N35</f>
        <v>1.1663616364006537</v>
      </c>
      <c r="C35" s="8">
        <f>-(+'BOP GDP'!K35+'BOP GDP'!O35)</f>
        <v>-2.2930430033648679</v>
      </c>
      <c r="D35" s="8">
        <f>+'BOP GDP'!P35+'BOP GDP'!R35</f>
        <v>0.71396878793013674</v>
      </c>
      <c r="E35" s="8">
        <f>-(+'BOP GDP'!Q35+'BOP GDP'!S35)</f>
        <v>-3.4471416784310827</v>
      </c>
      <c r="F35" s="8">
        <f>'BOP GDP'!T35</f>
        <v>3.9520444110990698E-3</v>
      </c>
      <c r="G35" s="8">
        <f t="shared" si="0"/>
        <v>-3.855902213054061</v>
      </c>
      <c r="H35" s="8">
        <f>4*100*'BOP PIIE data'!M255/GDP!B307</f>
        <v>-3.9248014578975594</v>
      </c>
      <c r="I35" s="6">
        <f t="shared" si="7"/>
        <v>45017</v>
      </c>
      <c r="J35" s="8">
        <f t="shared" si="1"/>
        <v>0.42238793976392552</v>
      </c>
      <c r="K35" s="8">
        <f t="shared" si="2"/>
        <v>-1.2255173184065766</v>
      </c>
      <c r="L35" s="8">
        <f t="shared" si="3"/>
        <v>0.79744311546194724</v>
      </c>
      <c r="M35" s="8">
        <f t="shared" si="4"/>
        <v>-4.058195972060334</v>
      </c>
      <c r="N35" s="8">
        <f t="shared" si="5"/>
        <v>1.7716838234436112E-2</v>
      </c>
      <c r="O35" s="8">
        <f t="shared" si="6"/>
        <v>-4.0461653970066012</v>
      </c>
      <c r="P35" s="8"/>
    </row>
    <row r="36" spans="1:16" x14ac:dyDescent="0.25">
      <c r="A36" s="6">
        <f>+'BOP GDP'!A36</f>
        <v>45108</v>
      </c>
      <c r="B36" s="8">
        <f>+'BOP GDP'!J36+'BOP GDP'!N36</f>
        <v>1.9863759893820967</v>
      </c>
      <c r="C36" s="8">
        <f>-(+'BOP GDP'!K36+'BOP GDP'!O36)</f>
        <v>-0.98271598711529873</v>
      </c>
      <c r="D36" s="8">
        <f>+'BOP GDP'!P36+'BOP GDP'!R36</f>
        <v>1.534170481291331</v>
      </c>
      <c r="E36" s="8">
        <f>-(+'BOP GDP'!Q36+'BOP GDP'!S36)</f>
        <v>-5.6126113746091431</v>
      </c>
      <c r="F36" s="8">
        <f>'BOP GDP'!T36</f>
        <v>5.6990517419044789E-3</v>
      </c>
      <c r="G36" s="8">
        <f t="shared" si="0"/>
        <v>-3.0690818393091095</v>
      </c>
      <c r="H36" s="8">
        <f>4*100*'BOP PIIE data'!M256/GDP!B308</f>
        <v>-3.0538653711582247</v>
      </c>
      <c r="I36" s="6">
        <f t="shared" si="7"/>
        <v>45108</v>
      </c>
      <c r="J36" s="8">
        <f t="shared" si="1"/>
        <v>0.17955775670812996</v>
      </c>
      <c r="K36" s="8">
        <f t="shared" si="2"/>
        <v>-1.0042287406920327</v>
      </c>
      <c r="L36" s="8">
        <f t="shared" si="3"/>
        <v>0.8162838398771386</v>
      </c>
      <c r="M36" s="8">
        <f t="shared" si="4"/>
        <v>-3.9250588336407235</v>
      </c>
      <c r="N36" s="8">
        <f t="shared" si="5"/>
        <v>1.6115360282048845E-2</v>
      </c>
      <c r="O36" s="8">
        <f t="shared" si="6"/>
        <v>-3.9173306174654385</v>
      </c>
      <c r="P36" s="8"/>
    </row>
    <row r="37" spans="1:16" x14ac:dyDescent="0.25">
      <c r="A37" s="6">
        <f>+'BOP GDP'!A37</f>
        <v>45200</v>
      </c>
      <c r="B37" s="8">
        <f>+'BOP GDP'!J37+'BOP GDP'!N37</f>
        <v>1.5641454646416595</v>
      </c>
      <c r="C37" s="8">
        <f>-(+'BOP GDP'!K37+'BOP GDP'!O37)</f>
        <v>-0.40459146794821765</v>
      </c>
      <c r="D37" s="8">
        <f>+'BOP GDP'!P37+'BOP GDP'!R37</f>
        <v>2.773655974542161</v>
      </c>
      <c r="E37" s="8">
        <f>-(+'BOP GDP'!Q37+'BOP GDP'!S37)</f>
        <v>-6.429895778752031</v>
      </c>
      <c r="F37" s="8">
        <f>'BOP GDP'!T37</f>
        <v>-1.9813738195926772E-2</v>
      </c>
      <c r="G37" s="8">
        <f t="shared" si="0"/>
        <v>-2.5164995457123549</v>
      </c>
      <c r="H37" s="8">
        <f>4*100*'BOP PIIE data'!M257/GDP!B309</f>
        <v>-2.6600928586038588</v>
      </c>
      <c r="I37" s="6">
        <f t="shared" si="7"/>
        <v>45200</v>
      </c>
      <c r="J37" s="8">
        <f t="shared" si="1"/>
        <v>1.264992444843237</v>
      </c>
      <c r="K37" s="8">
        <f t="shared" si="2"/>
        <v>-1.4780627652926468</v>
      </c>
      <c r="L37" s="8">
        <f t="shared" si="3"/>
        <v>2.0127923949394786</v>
      </c>
      <c r="M37" s="8">
        <f t="shared" si="4"/>
        <v>-5.6220529123089751</v>
      </c>
      <c r="N37" s="8">
        <f t="shared" si="5"/>
        <v>3.1790533061989285E-4</v>
      </c>
      <c r="O37" s="8">
        <f t="shared" si="6"/>
        <v>-3.8220129324882866</v>
      </c>
      <c r="P37" s="8"/>
    </row>
    <row r="38" spans="1:16" x14ac:dyDescent="0.25">
      <c r="A38" s="6">
        <f>+'BOP GDP'!A38</f>
        <v>45292</v>
      </c>
      <c r="B38" s="8">
        <f>+'BOP GDP'!J38+'BOP GDP'!N38</f>
        <v>1.8857076912728754</v>
      </c>
      <c r="C38" s="8">
        <f>-(+'BOP GDP'!K38+'BOP GDP'!O38)</f>
        <v>0.54128162371668453</v>
      </c>
      <c r="D38" s="8">
        <f>+'BOP GDP'!P38+'BOP GDP'!R38</f>
        <v>2.1880746732610286</v>
      </c>
      <c r="E38" s="8">
        <f>-(+'BOP GDP'!Q38+'BOP GDP'!S38)</f>
        <v>-5.7898518821877856</v>
      </c>
      <c r="F38" s="8">
        <f>'BOP GDP'!T38</f>
        <v>3.4958700419716889E-2</v>
      </c>
      <c r="G38" s="8">
        <f t="shared" si="0"/>
        <v>-1.1398291935174805</v>
      </c>
      <c r="H38" s="8">
        <f>4*100*'BOP PIIE data'!M258/GDP!B310</f>
        <v>-1.0794003837445387</v>
      </c>
      <c r="I38" s="6">
        <f t="shared" si="7"/>
        <v>45292</v>
      </c>
      <c r="J38" s="8">
        <f t="shared" si="1"/>
        <v>1.6506476954243212</v>
      </c>
      <c r="K38" s="8">
        <f t="shared" si="2"/>
        <v>-0.78476720867792482</v>
      </c>
      <c r="L38" s="8">
        <f t="shared" si="3"/>
        <v>1.8024674792561644</v>
      </c>
      <c r="M38" s="8">
        <f t="shared" si="4"/>
        <v>-5.3198751784950105</v>
      </c>
      <c r="N38" s="8">
        <f t="shared" si="5"/>
        <v>6.1990145941984163E-3</v>
      </c>
      <c r="O38" s="8">
        <f t="shared" si="6"/>
        <v>-2.6453281978982512</v>
      </c>
      <c r="P38" s="8"/>
    </row>
    <row r="39" spans="1:16" x14ac:dyDescent="0.25">
      <c r="A39" s="6">
        <f>+'BOP GDP'!A39</f>
        <v>45383</v>
      </c>
      <c r="B39" s="8">
        <f>+'BOP GDP'!J39+'BOP GDP'!N39</f>
        <v>1.1003791670949548</v>
      </c>
      <c r="C39" s="8">
        <f>-(+'BOP GDP'!K39+'BOP GDP'!O39)</f>
        <v>-1.7983298752353756</v>
      </c>
      <c r="D39" s="8">
        <f>+'BOP GDP'!P39+'BOP GDP'!R39</f>
        <v>1.7068763473922091</v>
      </c>
      <c r="E39" s="8">
        <f>-(+'BOP GDP'!Q39+'BOP GDP'!S39)</f>
        <v>-3.3200622334120746</v>
      </c>
      <c r="F39" s="8">
        <f>'BOP GDP'!T39</f>
        <v>9.3182691184738996E-3</v>
      </c>
      <c r="G39" s="8">
        <f t="shared" si="0"/>
        <v>-2.3018183250418125</v>
      </c>
      <c r="H39" s="8">
        <f>4*100*'BOP PIIE data'!M259/GDP!B311</f>
        <v>-2.9758077697347285</v>
      </c>
      <c r="I39" s="6">
        <f t="shared" si="7"/>
        <v>45383</v>
      </c>
      <c r="J39" s="8">
        <f t="shared" si="1"/>
        <v>1.6341520780978966</v>
      </c>
      <c r="K39" s="8">
        <f t="shared" si="2"/>
        <v>-0.66108892664555186</v>
      </c>
      <c r="L39" s="8">
        <f t="shared" si="3"/>
        <v>2.0506943691216826</v>
      </c>
      <c r="M39" s="8">
        <f t="shared" si="4"/>
        <v>-5.2881053172402588</v>
      </c>
      <c r="N39" s="8">
        <f t="shared" si="5"/>
        <v>7.5405707710421242E-3</v>
      </c>
      <c r="O39" s="8">
        <f t="shared" si="6"/>
        <v>-2.2568072258951895</v>
      </c>
      <c r="P39" s="8"/>
    </row>
    <row r="40" spans="1:16" x14ac:dyDescent="0.25">
      <c r="A40" s="6">
        <f>+'BOP GDP'!A40</f>
        <v>45474</v>
      </c>
      <c r="B40" s="8">
        <f>+'BOP GDP'!J40+'BOP GDP'!N40</f>
        <v>2.0288520498200304</v>
      </c>
      <c r="C40" s="8">
        <f>-(+'BOP GDP'!K40+'BOP GDP'!O40)</f>
        <v>-4.5459856143658994</v>
      </c>
      <c r="D40" s="8">
        <f>+'BOP GDP'!P40+'BOP GDP'!R40</f>
        <v>1.696386892992547</v>
      </c>
      <c r="E40" s="8">
        <f>-(+'BOP GDP'!Q40+'BOP GDP'!S40)</f>
        <v>-6.0373281560809309</v>
      </c>
      <c r="F40" s="8">
        <f>'BOP GDP'!T40</f>
        <v>9.4877740543535598E-5</v>
      </c>
      <c r="G40" s="8">
        <f t="shared" si="0"/>
        <v>-6.8579799498937097</v>
      </c>
      <c r="H40" s="8">
        <f>4*100*'BOP PIIE data'!M260/GDP!B312</f>
        <v>-6.5532868631196131</v>
      </c>
      <c r="I40" s="6">
        <f t="shared" si="7"/>
        <v>45474</v>
      </c>
      <c r="J40" s="8">
        <f t="shared" si="1"/>
        <v>1.64477109320738</v>
      </c>
      <c r="K40" s="8">
        <f t="shared" si="2"/>
        <v>-1.5519063334582022</v>
      </c>
      <c r="L40" s="8">
        <f t="shared" si="3"/>
        <v>2.0912484720469866</v>
      </c>
      <c r="M40" s="8">
        <f t="shared" si="4"/>
        <v>-5.3942845126082055</v>
      </c>
      <c r="N40" s="8">
        <f t="shared" si="5"/>
        <v>6.1395272707018885E-3</v>
      </c>
      <c r="O40" s="8">
        <f t="shared" si="6"/>
        <v>-3.2040317535413392</v>
      </c>
      <c r="P40" s="8"/>
    </row>
    <row r="41" spans="1:16" x14ac:dyDescent="0.25">
      <c r="A41" s="6">
        <f>+'BOP GDP'!A41</f>
        <v>45566</v>
      </c>
      <c r="B41" s="8">
        <f>+'BOP GDP'!J41+'BOP GDP'!N41</f>
        <v>1.4277733493797289</v>
      </c>
      <c r="C41" s="8">
        <f>-(+'BOP GDP'!K41+'BOP GDP'!O41)</f>
        <v>-2.3518917671650752</v>
      </c>
      <c r="D41" s="8">
        <f>+'BOP GDP'!P41+'BOP GDP'!R41</f>
        <v>-1.1786550036811176</v>
      </c>
      <c r="E41" s="8">
        <f>-(+'BOP GDP'!Q41+'BOP GDP'!S41)</f>
        <v>-2.3188324550710204</v>
      </c>
      <c r="F41" s="8">
        <f>'BOP GDP'!T41</f>
        <v>-1.4470993001819739E-2</v>
      </c>
      <c r="G41" s="8">
        <f t="shared" si="0"/>
        <v>-4.4360768695393036</v>
      </c>
      <c r="H41" s="8">
        <f>4*100*'BOP PIIE data'!M261/GDP!B313</f>
        <v>-4.7045882234683427</v>
      </c>
      <c r="I41" s="6">
        <f t="shared" si="7"/>
        <v>45566</v>
      </c>
      <c r="J41" s="8">
        <f t="shared" si="1"/>
        <v>1.6106780643918974</v>
      </c>
      <c r="K41" s="8">
        <f t="shared" si="2"/>
        <v>-2.0387314082624162</v>
      </c>
      <c r="L41" s="8">
        <f t="shared" si="3"/>
        <v>1.1031707274911666</v>
      </c>
      <c r="M41" s="8">
        <f t="shared" si="4"/>
        <v>-4.3665186816879533</v>
      </c>
      <c r="N41" s="8">
        <f t="shared" si="5"/>
        <v>7.4752135692286465E-3</v>
      </c>
      <c r="O41" s="8">
        <f t="shared" si="6"/>
        <v>-3.6839260844980766</v>
      </c>
      <c r="P41" s="8"/>
    </row>
    <row r="42" spans="1:16" x14ac:dyDescent="0.25">
      <c r="A42" s="6">
        <f>+'BOP GDP'!A42</f>
        <v>45658</v>
      </c>
      <c r="B42" s="8">
        <f>+'BOP GDP'!J42+'BOP GDP'!N42</f>
        <v>1.6795356571623308</v>
      </c>
      <c r="C42" s="8">
        <f>-(+'BOP GDP'!K42+'BOP GDP'!O42)</f>
        <v>-1.4907473385776826</v>
      </c>
      <c r="D42" s="8">
        <f>+'BOP GDP'!P42+'BOP GDP'!R42</f>
        <v>5.9559325936893988</v>
      </c>
      <c r="E42" s="8">
        <f>-(+'BOP GDP'!Q42+'BOP GDP'!S42)</f>
        <v>-10.4626595339682</v>
      </c>
      <c r="F42" s="8">
        <f>'BOP GDP'!T42</f>
        <v>1.9426063672685075E-2</v>
      </c>
      <c r="G42" s="8">
        <f t="shared" si="0"/>
        <v>-4.2985125580214678</v>
      </c>
      <c r="H42" s="8">
        <f>4*100*'BOP PIIE data'!M262/GDP!B314</f>
        <v>-4.0409674246282208</v>
      </c>
      <c r="I42" s="6">
        <f t="shared" si="7"/>
        <v>45658</v>
      </c>
      <c r="J42" s="8">
        <f t="shared" si="1"/>
        <v>1.5591350558642612</v>
      </c>
      <c r="K42" s="8">
        <f t="shared" si="2"/>
        <v>-2.546738648836008</v>
      </c>
      <c r="L42" s="8">
        <f t="shared" si="3"/>
        <v>2.0451352075982592</v>
      </c>
      <c r="M42" s="8">
        <f t="shared" si="4"/>
        <v>-5.5347205946330567</v>
      </c>
      <c r="N42" s="8">
        <f t="shared" si="5"/>
        <v>3.592054382470693E-3</v>
      </c>
      <c r="O42" s="8">
        <f t="shared" si="6"/>
        <v>-4.4735969256240731</v>
      </c>
      <c r="P42" s="8"/>
    </row>
    <row r="43" spans="1:16" x14ac:dyDescent="0.25">
      <c r="A43" s="6">
        <f>+'BOP GDP'!A43</f>
        <v>45748</v>
      </c>
      <c r="B43" s="8">
        <f>+'BOP GDP'!J43+'BOP GDP'!N43</f>
        <v>0.55636524224170592</v>
      </c>
      <c r="C43" s="8">
        <f>-(+'BOP GDP'!K43+'BOP GDP'!O43)</f>
        <v>-4.9367230155460611</v>
      </c>
      <c r="D43" s="8">
        <f>+'BOP GDP'!P43+'BOP GDP'!R43</f>
        <v>2.2927580311430313</v>
      </c>
      <c r="E43" s="8">
        <f>-(+'BOP GDP'!Q43+'BOP GDP'!S43)</f>
        <v>-3.4677996383160132</v>
      </c>
      <c r="F43" s="8">
        <f>'BOP GDP'!T43</f>
        <v>7.6101181638136318E-3</v>
      </c>
      <c r="G43" s="8">
        <f t="shared" si="0"/>
        <v>-5.5477892623135228</v>
      </c>
      <c r="H43" s="8">
        <f>4*100*'BOP PIIE data'!M263/GDP!B315</f>
        <v>-5.2055307583426984</v>
      </c>
      <c r="I43" s="6">
        <f t="shared" si="7"/>
        <v>45748</v>
      </c>
      <c r="J43" s="8">
        <f t="shared" si="1"/>
        <v>1.423131574650949</v>
      </c>
      <c r="K43" s="8">
        <f t="shared" si="2"/>
        <v>-3.3313369339136796</v>
      </c>
      <c r="L43" s="8">
        <f t="shared" si="3"/>
        <v>2.1916056285359646</v>
      </c>
      <c r="M43" s="8">
        <f t="shared" si="4"/>
        <v>-5.5716549458590405</v>
      </c>
      <c r="N43" s="8">
        <f t="shared" si="5"/>
        <v>3.1650166438056261E-3</v>
      </c>
      <c r="O43" s="8">
        <f t="shared" si="6"/>
        <v>-5.2850896599420008</v>
      </c>
      <c r="P43" s="8"/>
    </row>
    <row r="44" spans="1:16" x14ac:dyDescent="0.25">
      <c r="A44" s="6">
        <f>+'BOP GDP'!A44</f>
        <v>45839</v>
      </c>
      <c r="B44" s="8">
        <f>+'BOP GDP'!J44+'BOP GDP'!N44</f>
        <v>2.098890921328445</v>
      </c>
      <c r="C44" s="8">
        <f>-(+'BOP GDP'!K44+'BOP GDP'!O44)</f>
        <v>-4.1256804249700005</v>
      </c>
      <c r="D44" s="8">
        <f>+'BOP GDP'!P44+'BOP GDP'!R44</f>
        <v>3.0785054192962757</v>
      </c>
      <c r="E44" s="8">
        <f>-(+'BOP GDP'!Q44+'BOP GDP'!S44)</f>
        <v>-6.1292379642328729</v>
      </c>
      <c r="F44" s="8">
        <f>'BOP GDP'!T44</f>
        <v>1.1242932927447161E-2</v>
      </c>
      <c r="G44" s="8">
        <f t="shared" ref="G44" si="8">+SUM(B44:F44)</f>
        <v>-5.0662791156507057</v>
      </c>
      <c r="H44" s="8">
        <f>4*100*'BOP PIIE data'!M264/GDP!B316</f>
        <v>-5.2727554502255964</v>
      </c>
      <c r="I44" s="6">
        <f t="shared" ref="I44" si="9">+A44</f>
        <v>45839</v>
      </c>
      <c r="J44" s="8">
        <f t="shared" ref="J44" si="10">+AVERAGE(B41:B44)</f>
        <v>1.4406412925280527</v>
      </c>
      <c r="K44" s="8">
        <f t="shared" ref="K44" si="11">+AVERAGE(C41:C44)</f>
        <v>-3.2262606365647049</v>
      </c>
      <c r="L44" s="8">
        <f t="shared" ref="L44" si="12">+AVERAGE(D41:D44)</f>
        <v>2.5371352601118971</v>
      </c>
      <c r="M44" s="8">
        <f t="shared" ref="M44" si="13">+AVERAGE(E41:E44)</f>
        <v>-5.5946323978970263</v>
      </c>
      <c r="N44" s="8">
        <f t="shared" ref="N44" si="14">+AVERAGE(F41:F44)</f>
        <v>5.9520304405315319E-3</v>
      </c>
      <c r="O44" s="8">
        <f t="shared" ref="O44" si="15">+AVERAGE(G41:G44)</f>
        <v>-4.8371644513812493</v>
      </c>
    </row>
    <row r="45" spans="1:16" x14ac:dyDescent="0.25">
      <c r="A45" s="6"/>
      <c r="B45" s="8"/>
      <c r="C45" s="8"/>
      <c r="D45" s="8"/>
      <c r="E45" s="8"/>
      <c r="F45" s="8"/>
      <c r="G45" s="8"/>
    </row>
    <row r="46" spans="1:16" x14ac:dyDescent="0.25">
      <c r="A46" s="6"/>
      <c r="B46" s="8"/>
      <c r="C46" s="8"/>
      <c r="D46" s="8"/>
      <c r="E46" s="8"/>
      <c r="F46" s="8"/>
      <c r="G46" s="8"/>
    </row>
    <row r="47" spans="1:16" x14ac:dyDescent="0.25">
      <c r="A47" s="6"/>
      <c r="B47" s="8"/>
      <c r="C47" s="8"/>
      <c r="D47" s="8"/>
      <c r="E47" s="8"/>
      <c r="F47" s="8"/>
      <c r="G47" s="8"/>
    </row>
    <row r="48" spans="1:16" x14ac:dyDescent="0.25">
      <c r="A48" s="6"/>
      <c r="B48" s="8"/>
      <c r="C48" s="8"/>
      <c r="D48" s="8"/>
      <c r="E48" s="8"/>
      <c r="F48" s="8"/>
      <c r="G48" s="8"/>
    </row>
    <row r="49" spans="1:7" x14ac:dyDescent="0.25">
      <c r="A49" s="6"/>
      <c r="B49" s="8"/>
      <c r="C49" s="8"/>
      <c r="D49" s="8"/>
      <c r="E49" s="8"/>
      <c r="F49" s="8"/>
      <c r="G49" s="8"/>
    </row>
    <row r="50" spans="1:7" x14ac:dyDescent="0.25">
      <c r="A50" s="6"/>
      <c r="B50" s="8"/>
      <c r="C50" s="8"/>
      <c r="D50" s="8"/>
      <c r="E50" s="8"/>
      <c r="F50" s="8"/>
      <c r="G50" s="8"/>
    </row>
    <row r="51" spans="1:7" x14ac:dyDescent="0.25">
      <c r="A51" s="6"/>
      <c r="B51" s="8"/>
      <c r="C51" s="8"/>
      <c r="D51" s="8"/>
      <c r="E51" s="8"/>
      <c r="F51" s="8"/>
      <c r="G51" s="8"/>
    </row>
    <row r="52" spans="1:7" x14ac:dyDescent="0.25">
      <c r="A52" s="6"/>
      <c r="B52" s="8"/>
      <c r="C52" s="8"/>
      <c r="D52" s="8"/>
      <c r="E52" s="8"/>
      <c r="F52" s="8"/>
      <c r="G52" s="8"/>
    </row>
    <row r="53" spans="1:7" x14ac:dyDescent="0.25">
      <c r="A53" s="6"/>
      <c r="B53" s="8"/>
      <c r="C53" s="8"/>
      <c r="D53" s="8"/>
      <c r="E53" s="8"/>
      <c r="F53" s="8"/>
      <c r="G53" s="8"/>
    </row>
    <row r="54" spans="1:7" x14ac:dyDescent="0.25">
      <c r="A54" s="6"/>
      <c r="B54" s="8"/>
      <c r="C54" s="8"/>
      <c r="D54" s="8"/>
      <c r="E54" s="8"/>
      <c r="F54" s="8"/>
      <c r="G54" s="8"/>
    </row>
    <row r="55" spans="1:7" x14ac:dyDescent="0.25">
      <c r="A55" s="6"/>
      <c r="B55" s="8"/>
      <c r="C55" s="8"/>
      <c r="D55" s="8"/>
      <c r="E55" s="8"/>
      <c r="F55" s="8"/>
      <c r="G55" s="8"/>
    </row>
    <row r="56" spans="1:7" x14ac:dyDescent="0.25">
      <c r="A56" s="6"/>
      <c r="B56" s="8"/>
      <c r="C56" s="8"/>
      <c r="D56" s="8"/>
      <c r="E56" s="8"/>
      <c r="F56" s="8"/>
      <c r="G56" s="8"/>
    </row>
    <row r="57" spans="1:7" x14ac:dyDescent="0.25">
      <c r="A57" s="6"/>
      <c r="B57" s="8"/>
      <c r="C57" s="8"/>
      <c r="D57" s="8"/>
      <c r="E57" s="8"/>
      <c r="F57" s="8"/>
      <c r="G57" s="8"/>
    </row>
    <row r="58" spans="1:7" x14ac:dyDescent="0.25">
      <c r="A58" s="6"/>
      <c r="B58" s="8"/>
      <c r="C58" s="8"/>
      <c r="D58" s="8"/>
      <c r="E58" s="8"/>
      <c r="F58" s="8"/>
      <c r="G58" s="8"/>
    </row>
    <row r="59" spans="1:7" x14ac:dyDescent="0.25">
      <c r="A59" s="6"/>
      <c r="B59" s="8"/>
      <c r="C59" s="8"/>
      <c r="D59" s="8"/>
      <c r="E59" s="8"/>
      <c r="F59" s="8"/>
      <c r="G59" s="8"/>
    </row>
    <row r="60" spans="1:7" x14ac:dyDescent="0.25">
      <c r="A60" s="6"/>
      <c r="B60" s="8"/>
      <c r="C60" s="8"/>
      <c r="D60" s="8"/>
      <c r="E60" s="8"/>
      <c r="F60" s="8"/>
      <c r="G60" s="8"/>
    </row>
    <row r="61" spans="1:7" x14ac:dyDescent="0.25">
      <c r="A61" s="6"/>
      <c r="B61" s="8"/>
      <c r="C61" s="8"/>
      <c r="D61" s="8"/>
      <c r="E61" s="8"/>
      <c r="F61" s="8"/>
      <c r="G61" s="8"/>
    </row>
    <row r="62" spans="1:7" x14ac:dyDescent="0.25">
      <c r="A62" s="6"/>
      <c r="B62" s="8"/>
      <c r="C62" s="8"/>
      <c r="D62" s="8"/>
      <c r="E62" s="8"/>
      <c r="F62" s="8"/>
      <c r="G62" s="8"/>
    </row>
    <row r="63" spans="1:7" x14ac:dyDescent="0.25">
      <c r="A63" s="6"/>
      <c r="B63" s="8"/>
      <c r="C63" s="8"/>
      <c r="D63" s="8"/>
      <c r="E63" s="8"/>
      <c r="F63" s="8"/>
      <c r="G63" s="8"/>
    </row>
    <row r="64" spans="1:7" x14ac:dyDescent="0.25">
      <c r="A64" s="6"/>
      <c r="B64" s="8"/>
      <c r="C64" s="8"/>
      <c r="D64" s="8"/>
      <c r="E64" s="8"/>
      <c r="F64" s="8"/>
      <c r="G64" s="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B89D4-DEB0-F84D-8DB9-78761BB1700A}">
  <dimension ref="A1:T120"/>
  <sheetViews>
    <sheetView topLeftCell="A25" workbookViewId="0">
      <selection sqref="A1:K80"/>
    </sheetView>
  </sheetViews>
  <sheetFormatPr defaultColWidth="11.42578125" defaultRowHeight="15" x14ac:dyDescent="0.25"/>
  <sheetData>
    <row r="1" spans="1:20" ht="120" x14ac:dyDescent="0.25">
      <c r="A1" s="11"/>
      <c r="B1" s="11" t="s">
        <v>82</v>
      </c>
      <c r="C1" s="11" t="s">
        <v>83</v>
      </c>
      <c r="D1" s="11" t="s">
        <v>84</v>
      </c>
      <c r="E1" s="11" t="s">
        <v>85</v>
      </c>
      <c r="F1" s="11" t="s">
        <v>86</v>
      </c>
      <c r="G1" s="11" t="s">
        <v>87</v>
      </c>
      <c r="H1" s="11" t="s">
        <v>88</v>
      </c>
      <c r="I1" s="11" t="s">
        <v>89</v>
      </c>
      <c r="J1" s="11" t="s">
        <v>90</v>
      </c>
      <c r="K1" s="11" t="s">
        <v>139</v>
      </c>
      <c r="L1" s="1" t="s">
        <v>140</v>
      </c>
      <c r="M1" s="1"/>
      <c r="N1" s="1"/>
      <c r="O1" s="1"/>
      <c r="P1" s="1"/>
      <c r="Q1" s="1"/>
      <c r="R1" s="1"/>
      <c r="S1" s="1"/>
      <c r="T1" s="1"/>
    </row>
    <row r="2" spans="1:20" x14ac:dyDescent="0.25">
      <c r="A2" t="s">
        <v>4</v>
      </c>
      <c r="B2">
        <v>206293</v>
      </c>
      <c r="C2">
        <v>1356158</v>
      </c>
      <c r="D2">
        <v>5147535</v>
      </c>
      <c r="E2">
        <v>3682411</v>
      </c>
      <c r="F2">
        <v>2454992</v>
      </c>
      <c r="G2">
        <v>4380797</v>
      </c>
      <c r="H2">
        <v>3387219</v>
      </c>
      <c r="I2">
        <v>3651554</v>
      </c>
      <c r="J2">
        <v>4009439</v>
      </c>
      <c r="K2" s="13">
        <v>-1655616</v>
      </c>
      <c r="L2" s="1">
        <f>+B2+C2-D2+G2-H2+I2-J2-K2+E2-F2</f>
        <v>-66356</v>
      </c>
      <c r="M2" s="3"/>
      <c r="N2" s="3"/>
      <c r="O2" s="3"/>
      <c r="P2" s="3"/>
      <c r="Q2" s="3"/>
      <c r="R2" s="3"/>
      <c r="S2" s="3"/>
      <c r="T2" s="3"/>
    </row>
    <row r="3" spans="1:20" x14ac:dyDescent="0.25">
      <c r="A3" t="s">
        <v>5</v>
      </c>
      <c r="B3">
        <v>217052</v>
      </c>
      <c r="C3">
        <v>1448336</v>
      </c>
      <c r="D3">
        <v>5360261</v>
      </c>
      <c r="E3">
        <v>3673580</v>
      </c>
      <c r="F3">
        <v>2431169</v>
      </c>
      <c r="G3">
        <v>4410235</v>
      </c>
      <c r="H3">
        <v>3402912</v>
      </c>
      <c r="I3">
        <v>3761084</v>
      </c>
      <c r="J3">
        <v>4062653</v>
      </c>
      <c r="K3" s="13">
        <v>-1678770</v>
      </c>
      <c r="L3" s="1">
        <f t="shared" ref="L3:L66" si="0">+B3+C3-D3+G3-H3+I3-J3-K3+E3-F3</f>
        <v>-67938</v>
      </c>
      <c r="M3" s="3"/>
      <c r="N3" s="3"/>
      <c r="O3" s="3"/>
      <c r="P3" s="3"/>
      <c r="Q3" s="3"/>
      <c r="R3" s="3"/>
      <c r="S3" s="3"/>
      <c r="T3" s="3"/>
    </row>
    <row r="4" spans="1:20" x14ac:dyDescent="0.25">
      <c r="A4" t="s">
        <v>6</v>
      </c>
      <c r="B4">
        <v>211620</v>
      </c>
      <c r="C4">
        <v>1599984</v>
      </c>
      <c r="D4">
        <v>5742448</v>
      </c>
      <c r="E4">
        <v>3828619</v>
      </c>
      <c r="F4">
        <v>2599784</v>
      </c>
      <c r="G4">
        <v>4601077</v>
      </c>
      <c r="H4">
        <v>3571141</v>
      </c>
      <c r="I4">
        <v>3840522</v>
      </c>
      <c r="J4">
        <v>4234516</v>
      </c>
      <c r="K4" s="13">
        <v>-2005759</v>
      </c>
      <c r="L4" s="1">
        <f t="shared" si="0"/>
        <v>-60308</v>
      </c>
      <c r="M4" s="3"/>
      <c r="N4" s="3"/>
      <c r="O4" s="3"/>
      <c r="P4" s="3"/>
      <c r="Q4" s="3"/>
      <c r="R4" s="3"/>
      <c r="S4" s="3"/>
      <c r="T4" s="3"/>
    </row>
    <row r="5" spans="1:20" x14ac:dyDescent="0.25">
      <c r="A5" t="s">
        <v>7</v>
      </c>
      <c r="B5">
        <v>219853</v>
      </c>
      <c r="C5">
        <v>1688120</v>
      </c>
      <c r="D5">
        <v>6051630</v>
      </c>
      <c r="E5">
        <v>4328960</v>
      </c>
      <c r="F5">
        <v>2791893</v>
      </c>
      <c r="G5">
        <v>4929892</v>
      </c>
      <c r="H5">
        <v>3752602</v>
      </c>
      <c r="I5">
        <v>4004691</v>
      </c>
      <c r="J5">
        <v>4443047</v>
      </c>
      <c r="K5" s="13">
        <v>-1807819</v>
      </c>
      <c r="L5" s="1">
        <f t="shared" si="0"/>
        <v>-59837</v>
      </c>
      <c r="M5" s="3"/>
      <c r="N5" s="3"/>
      <c r="O5" s="3"/>
      <c r="P5" s="3"/>
      <c r="Q5" s="3"/>
      <c r="R5" s="3"/>
      <c r="S5" s="3"/>
      <c r="T5" s="3"/>
    </row>
    <row r="6" spans="1:20" x14ac:dyDescent="0.25">
      <c r="A6" t="s">
        <v>8</v>
      </c>
      <c r="B6">
        <v>228280</v>
      </c>
      <c r="C6">
        <v>1751912</v>
      </c>
      <c r="D6">
        <v>6422932</v>
      </c>
      <c r="E6">
        <v>4536363</v>
      </c>
      <c r="F6">
        <v>2848797</v>
      </c>
      <c r="G6">
        <v>5216131</v>
      </c>
      <c r="H6">
        <v>3859621</v>
      </c>
      <c r="I6">
        <v>4318273</v>
      </c>
      <c r="J6">
        <v>4630748</v>
      </c>
      <c r="K6" s="13">
        <v>-1654166</v>
      </c>
      <c r="L6" s="1">
        <f t="shared" si="0"/>
        <v>-56973</v>
      </c>
      <c r="M6" s="3"/>
      <c r="N6" s="3"/>
      <c r="O6" s="3"/>
      <c r="P6" s="3"/>
      <c r="Q6" s="3"/>
      <c r="R6" s="3"/>
      <c r="S6" s="3"/>
      <c r="T6" s="3"/>
    </row>
    <row r="7" spans="1:20" x14ac:dyDescent="0.25">
      <c r="A7" t="s">
        <v>9</v>
      </c>
      <c r="B7">
        <v>224869</v>
      </c>
      <c r="C7">
        <v>1893932</v>
      </c>
      <c r="D7">
        <v>6650961</v>
      </c>
      <c r="E7">
        <v>4958299</v>
      </c>
      <c r="F7">
        <v>3129523</v>
      </c>
      <c r="G7">
        <v>5583502</v>
      </c>
      <c r="H7">
        <v>4100970</v>
      </c>
      <c r="I7">
        <v>4633616</v>
      </c>
      <c r="J7">
        <v>4890961</v>
      </c>
      <c r="K7" s="13">
        <v>-1421382</v>
      </c>
      <c r="L7" s="1">
        <f t="shared" si="0"/>
        <v>-56815</v>
      </c>
      <c r="M7" s="3"/>
      <c r="N7" s="3"/>
      <c r="O7" s="3"/>
      <c r="P7" s="3"/>
      <c r="Q7" s="3"/>
      <c r="R7" s="3"/>
      <c r="S7" s="3"/>
      <c r="T7" s="3"/>
    </row>
    <row r="8" spans="1:20" x14ac:dyDescent="0.25">
      <c r="A8" t="s">
        <v>10</v>
      </c>
      <c r="B8">
        <v>252007</v>
      </c>
      <c r="C8">
        <v>2009815</v>
      </c>
      <c r="D8">
        <v>6810882</v>
      </c>
      <c r="E8">
        <v>5262469</v>
      </c>
      <c r="F8">
        <v>3222228</v>
      </c>
      <c r="G8">
        <v>5812922</v>
      </c>
      <c r="H8">
        <v>4239248</v>
      </c>
      <c r="I8">
        <v>4624272</v>
      </c>
      <c r="J8">
        <v>4991519</v>
      </c>
      <c r="K8" s="13">
        <v>-1231443</v>
      </c>
      <c r="L8" s="1">
        <f t="shared" si="0"/>
        <v>-70949</v>
      </c>
      <c r="M8" s="3"/>
      <c r="N8" s="3"/>
      <c r="O8" s="3"/>
      <c r="P8" s="3"/>
      <c r="Q8" s="3"/>
      <c r="R8" s="3"/>
      <c r="S8" s="3"/>
      <c r="T8" s="3"/>
    </row>
    <row r="9" spans="1:20" x14ac:dyDescent="0.25">
      <c r="A9" t="s">
        <v>11</v>
      </c>
      <c r="B9">
        <v>277211</v>
      </c>
      <c r="C9">
        <v>2014055</v>
      </c>
      <c r="D9">
        <v>7095323</v>
      </c>
      <c r="E9">
        <v>5247990</v>
      </c>
      <c r="F9">
        <v>3231651</v>
      </c>
      <c r="G9">
        <v>5857923</v>
      </c>
      <c r="H9">
        <v>4134239</v>
      </c>
      <c r="I9">
        <v>4748656</v>
      </c>
      <c r="J9">
        <v>5034923</v>
      </c>
      <c r="K9" s="13">
        <v>-1278830</v>
      </c>
      <c r="L9" s="1">
        <f t="shared" si="0"/>
        <v>-71471</v>
      </c>
      <c r="M9" s="3"/>
      <c r="N9" s="3"/>
      <c r="O9" s="3"/>
      <c r="P9" s="3"/>
      <c r="Q9" s="3"/>
      <c r="R9" s="3"/>
      <c r="S9" s="3"/>
      <c r="T9" s="3"/>
    </row>
    <row r="10" spans="1:20" x14ac:dyDescent="0.25">
      <c r="A10" t="s">
        <v>12</v>
      </c>
      <c r="B10">
        <v>308493</v>
      </c>
      <c r="C10">
        <v>2057666</v>
      </c>
      <c r="D10">
        <v>7357632</v>
      </c>
      <c r="E10">
        <v>4786880</v>
      </c>
      <c r="F10">
        <v>3011024</v>
      </c>
      <c r="G10">
        <v>5451453</v>
      </c>
      <c r="H10">
        <v>3917702</v>
      </c>
      <c r="I10">
        <v>5096342</v>
      </c>
      <c r="J10">
        <v>5394263</v>
      </c>
      <c r="K10" s="13">
        <v>-1849030</v>
      </c>
      <c r="L10" s="1">
        <f t="shared" si="0"/>
        <v>-130757</v>
      </c>
      <c r="M10" s="3"/>
      <c r="N10" s="3"/>
      <c r="O10" s="3"/>
      <c r="P10" s="3"/>
      <c r="Q10" s="3"/>
      <c r="R10" s="3"/>
      <c r="S10" s="3"/>
      <c r="T10" s="3"/>
    </row>
    <row r="11" spans="1:20" x14ac:dyDescent="0.25">
      <c r="A11" t="s">
        <v>13</v>
      </c>
      <c r="B11">
        <v>307579</v>
      </c>
      <c r="C11">
        <v>1968083</v>
      </c>
      <c r="D11">
        <v>7358274</v>
      </c>
      <c r="E11">
        <v>4701709</v>
      </c>
      <c r="F11">
        <v>2969288</v>
      </c>
      <c r="G11">
        <v>5365469</v>
      </c>
      <c r="H11">
        <v>3911825</v>
      </c>
      <c r="I11">
        <v>5032817</v>
      </c>
      <c r="J11">
        <v>5081050</v>
      </c>
      <c r="K11" s="13">
        <v>-1834418</v>
      </c>
      <c r="L11" s="1">
        <f t="shared" si="0"/>
        <v>-110362</v>
      </c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t="s">
        <v>14</v>
      </c>
      <c r="B12">
        <v>291785</v>
      </c>
      <c r="C12">
        <v>1738105</v>
      </c>
      <c r="D12">
        <v>7147051</v>
      </c>
      <c r="E12">
        <v>3636110</v>
      </c>
      <c r="F12">
        <v>2731517</v>
      </c>
      <c r="G12">
        <v>4558476</v>
      </c>
      <c r="H12">
        <v>3712136</v>
      </c>
      <c r="I12">
        <v>4966742</v>
      </c>
      <c r="J12">
        <v>5012846</v>
      </c>
      <c r="K12" s="13">
        <v>-3309018</v>
      </c>
      <c r="L12" s="1">
        <f t="shared" si="0"/>
        <v>-103314</v>
      </c>
      <c r="M12" s="3"/>
      <c r="N12" s="3"/>
      <c r="O12" s="3"/>
      <c r="P12" s="3"/>
      <c r="Q12" s="3"/>
      <c r="R12" s="3"/>
      <c r="S12" s="3"/>
      <c r="T12" s="3"/>
    </row>
    <row r="13" spans="1:20" x14ac:dyDescent="0.25">
      <c r="A13" t="s">
        <v>15</v>
      </c>
      <c r="B13">
        <v>293732</v>
      </c>
      <c r="C13">
        <v>1572391</v>
      </c>
      <c r="D13">
        <v>7343440</v>
      </c>
      <c r="E13">
        <v>2748428</v>
      </c>
      <c r="F13">
        <v>2132433</v>
      </c>
      <c r="G13">
        <v>3707211</v>
      </c>
      <c r="H13">
        <v>3091240</v>
      </c>
      <c r="I13">
        <v>4974882</v>
      </c>
      <c r="J13">
        <v>4883790</v>
      </c>
      <c r="K13" s="13">
        <v>-3994625</v>
      </c>
      <c r="L13" s="1">
        <f t="shared" si="0"/>
        <v>-159634</v>
      </c>
      <c r="M13" s="3"/>
      <c r="N13" s="3"/>
      <c r="O13" s="3"/>
      <c r="P13" s="3"/>
      <c r="Q13" s="3"/>
      <c r="R13" s="3"/>
      <c r="S13" s="3"/>
      <c r="T13" s="3"/>
    </row>
    <row r="14" spans="1:20" x14ac:dyDescent="0.25">
      <c r="A14" t="s">
        <v>16</v>
      </c>
      <c r="B14">
        <v>303312</v>
      </c>
      <c r="C14">
        <v>1630194</v>
      </c>
      <c r="D14">
        <v>7263418</v>
      </c>
      <c r="E14">
        <v>2456973</v>
      </c>
      <c r="F14">
        <v>1904734</v>
      </c>
      <c r="G14">
        <v>3497940</v>
      </c>
      <c r="H14">
        <v>2839930</v>
      </c>
      <c r="I14">
        <v>4697803</v>
      </c>
      <c r="J14">
        <v>4585729</v>
      </c>
      <c r="K14" s="13">
        <v>-3856030</v>
      </c>
      <c r="L14" s="1">
        <f t="shared" si="0"/>
        <v>-151559</v>
      </c>
      <c r="M14" s="3"/>
      <c r="N14" s="3"/>
      <c r="O14" s="3"/>
      <c r="P14" s="3"/>
      <c r="Q14" s="3"/>
      <c r="R14" s="3"/>
      <c r="S14" s="3"/>
      <c r="T14" s="3"/>
    </row>
    <row r="15" spans="1:20" x14ac:dyDescent="0.25">
      <c r="A15" t="s">
        <v>17</v>
      </c>
      <c r="B15">
        <v>314516</v>
      </c>
      <c r="C15">
        <v>1822536</v>
      </c>
      <c r="D15">
        <v>7380974</v>
      </c>
      <c r="E15">
        <v>3162209</v>
      </c>
      <c r="F15">
        <v>2252181</v>
      </c>
      <c r="G15">
        <v>4113456</v>
      </c>
      <c r="H15">
        <v>3141287</v>
      </c>
      <c r="I15">
        <v>4465680</v>
      </c>
      <c r="J15">
        <v>4464878</v>
      </c>
      <c r="K15" s="13">
        <v>-3199376</v>
      </c>
      <c r="L15" s="1">
        <f t="shared" si="0"/>
        <v>-161547</v>
      </c>
      <c r="M15" s="3"/>
      <c r="N15" s="3"/>
      <c r="O15" s="3"/>
      <c r="P15" s="3"/>
      <c r="Q15" s="3"/>
      <c r="R15" s="3"/>
      <c r="S15" s="3"/>
      <c r="T15" s="3"/>
    </row>
    <row r="16" spans="1:20" x14ac:dyDescent="0.25">
      <c r="A16" t="s">
        <v>18</v>
      </c>
      <c r="B16">
        <v>383368</v>
      </c>
      <c r="C16">
        <v>2043360</v>
      </c>
      <c r="D16">
        <v>7563074</v>
      </c>
      <c r="E16">
        <v>3836151</v>
      </c>
      <c r="F16">
        <v>2688029</v>
      </c>
      <c r="G16">
        <v>4794375</v>
      </c>
      <c r="H16">
        <v>3497706</v>
      </c>
      <c r="I16">
        <v>4545341</v>
      </c>
      <c r="J16">
        <v>4668909</v>
      </c>
      <c r="K16" s="13">
        <v>-2669479</v>
      </c>
      <c r="L16" s="1">
        <f t="shared" si="0"/>
        <v>-145644</v>
      </c>
      <c r="M16" s="3"/>
      <c r="N16" s="3"/>
      <c r="O16" s="3"/>
      <c r="P16" s="3"/>
      <c r="Q16" s="3"/>
      <c r="R16" s="3"/>
      <c r="S16" s="3"/>
      <c r="T16" s="3"/>
    </row>
    <row r="17" spans="1:20" x14ac:dyDescent="0.25">
      <c r="A17" t="s">
        <v>19</v>
      </c>
      <c r="B17">
        <v>403804</v>
      </c>
      <c r="C17">
        <v>2063259</v>
      </c>
      <c r="D17">
        <v>7545553</v>
      </c>
      <c r="E17">
        <v>3995295</v>
      </c>
      <c r="F17">
        <v>2917681</v>
      </c>
      <c r="G17">
        <v>4945292</v>
      </c>
      <c r="H17">
        <v>3618630</v>
      </c>
      <c r="I17">
        <v>4529716</v>
      </c>
      <c r="J17">
        <v>4608777</v>
      </c>
      <c r="K17" s="13">
        <v>-2626940</v>
      </c>
      <c r="L17" s="1">
        <f t="shared" si="0"/>
        <v>-126335</v>
      </c>
      <c r="M17" s="3"/>
      <c r="N17" s="3"/>
      <c r="O17" s="3"/>
      <c r="P17" s="3"/>
      <c r="Q17" s="3"/>
      <c r="R17" s="3"/>
      <c r="S17" s="3"/>
      <c r="T17" s="3"/>
    </row>
    <row r="18" spans="1:20" x14ac:dyDescent="0.25">
      <c r="A18" t="s">
        <v>20</v>
      </c>
      <c r="B18">
        <v>407947</v>
      </c>
      <c r="C18">
        <v>2151595</v>
      </c>
      <c r="D18">
        <v>7673194</v>
      </c>
      <c r="E18">
        <v>4135014</v>
      </c>
      <c r="F18">
        <v>3137639</v>
      </c>
      <c r="G18">
        <v>5058482</v>
      </c>
      <c r="H18">
        <v>3769042</v>
      </c>
      <c r="I18">
        <v>4571575</v>
      </c>
      <c r="J18">
        <v>4627018</v>
      </c>
      <c r="K18" s="13">
        <v>-2769046</v>
      </c>
      <c r="L18" s="1">
        <f t="shared" si="0"/>
        <v>-113234</v>
      </c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t="s">
        <v>21</v>
      </c>
      <c r="B19">
        <v>438549</v>
      </c>
      <c r="C19">
        <v>2106286</v>
      </c>
      <c r="D19">
        <v>7870077</v>
      </c>
      <c r="E19">
        <v>3734612</v>
      </c>
      <c r="F19">
        <v>2814256</v>
      </c>
      <c r="G19">
        <v>4540945</v>
      </c>
      <c r="H19">
        <v>3456621</v>
      </c>
      <c r="I19">
        <v>4666733</v>
      </c>
      <c r="J19">
        <v>4626017</v>
      </c>
      <c r="K19" s="13">
        <v>-3180635</v>
      </c>
      <c r="L19" s="1">
        <f t="shared" si="0"/>
        <v>-99211</v>
      </c>
      <c r="M19" s="3"/>
      <c r="N19" s="3"/>
      <c r="O19" s="3"/>
      <c r="P19" s="3"/>
      <c r="Q19" s="3"/>
      <c r="R19" s="3"/>
      <c r="S19" s="3"/>
      <c r="T19" s="3"/>
    </row>
    <row r="20" spans="1:20" x14ac:dyDescent="0.25">
      <c r="A20" t="s">
        <v>22</v>
      </c>
      <c r="B20">
        <v>463609</v>
      </c>
      <c r="C20">
        <v>2248194</v>
      </c>
      <c r="D20">
        <v>8358012</v>
      </c>
      <c r="E20">
        <v>4475807</v>
      </c>
      <c r="F20">
        <v>3169658</v>
      </c>
      <c r="G20">
        <v>5163300</v>
      </c>
      <c r="H20">
        <v>3789895</v>
      </c>
      <c r="I20">
        <v>4832743</v>
      </c>
      <c r="J20">
        <v>4716886</v>
      </c>
      <c r="K20" s="13">
        <v>-2746288</v>
      </c>
      <c r="L20" s="1">
        <f t="shared" si="0"/>
        <v>-104510</v>
      </c>
      <c r="M20" s="3"/>
      <c r="N20" s="3"/>
      <c r="O20" s="3"/>
      <c r="P20" s="3"/>
      <c r="Q20" s="3"/>
      <c r="R20" s="3"/>
      <c r="S20" s="3"/>
      <c r="T20" s="3"/>
    </row>
    <row r="21" spans="1:20" x14ac:dyDescent="0.25">
      <c r="A21" t="s">
        <v>23</v>
      </c>
      <c r="B21">
        <v>488673</v>
      </c>
      <c r="C21">
        <v>2260120</v>
      </c>
      <c r="D21">
        <v>8323493</v>
      </c>
      <c r="E21">
        <v>4900246</v>
      </c>
      <c r="F21">
        <v>3545769</v>
      </c>
      <c r="G21">
        <v>5486391</v>
      </c>
      <c r="H21">
        <v>4099097</v>
      </c>
      <c r="I21">
        <v>4980804</v>
      </c>
      <c r="J21">
        <v>4769329</v>
      </c>
      <c r="K21" s="13">
        <v>-2511072</v>
      </c>
      <c r="L21" s="1">
        <f t="shared" si="0"/>
        <v>-110382</v>
      </c>
      <c r="M21" s="3"/>
      <c r="N21" s="3"/>
      <c r="O21" s="3"/>
      <c r="P21" s="3"/>
      <c r="Q21" s="3"/>
      <c r="R21" s="3"/>
      <c r="S21" s="3"/>
      <c r="T21" s="3"/>
    </row>
    <row r="22" spans="1:20" x14ac:dyDescent="0.25">
      <c r="A22" t="s">
        <v>24</v>
      </c>
      <c r="B22">
        <v>503346</v>
      </c>
      <c r="C22">
        <v>2337855</v>
      </c>
      <c r="D22">
        <v>8422137</v>
      </c>
      <c r="E22">
        <v>5159980</v>
      </c>
      <c r="F22">
        <v>3793751</v>
      </c>
      <c r="G22">
        <v>5811089</v>
      </c>
      <c r="H22">
        <v>4283086</v>
      </c>
      <c r="I22">
        <v>5143315</v>
      </c>
      <c r="J22">
        <v>5200225</v>
      </c>
      <c r="K22" s="13">
        <v>-2638416</v>
      </c>
      <c r="L22" s="1">
        <f t="shared" si="0"/>
        <v>-105198</v>
      </c>
      <c r="M22" s="3"/>
      <c r="N22" s="3"/>
      <c r="O22" s="3"/>
      <c r="P22" s="3"/>
      <c r="Q22" s="3"/>
      <c r="R22" s="3"/>
      <c r="S22" s="3"/>
      <c r="T22" s="3"/>
    </row>
    <row r="23" spans="1:20" x14ac:dyDescent="0.25">
      <c r="A23" t="s">
        <v>25</v>
      </c>
      <c r="B23">
        <v>529062</v>
      </c>
      <c r="C23">
        <v>2439816</v>
      </c>
      <c r="D23">
        <v>8602819</v>
      </c>
      <c r="E23">
        <v>5204875</v>
      </c>
      <c r="F23">
        <v>3829897</v>
      </c>
      <c r="G23">
        <v>5855672</v>
      </c>
      <c r="H23">
        <v>4316300</v>
      </c>
      <c r="I23">
        <v>4945787</v>
      </c>
      <c r="J23">
        <v>5109695</v>
      </c>
      <c r="K23" s="13">
        <v>-2785304</v>
      </c>
      <c r="L23" s="1">
        <f t="shared" si="0"/>
        <v>-98195</v>
      </c>
      <c r="M23" s="3"/>
      <c r="N23" s="3"/>
      <c r="O23" s="3"/>
      <c r="P23" s="3"/>
      <c r="Q23" s="3"/>
      <c r="R23" s="3"/>
      <c r="S23" s="3"/>
      <c r="T23" s="3"/>
    </row>
    <row r="24" spans="1:20" x14ac:dyDescent="0.25">
      <c r="A24" t="s">
        <v>26</v>
      </c>
      <c r="B24">
        <v>559845</v>
      </c>
      <c r="C24">
        <v>2385095</v>
      </c>
      <c r="D24">
        <v>8846210</v>
      </c>
      <c r="E24">
        <v>4287221</v>
      </c>
      <c r="F24">
        <v>3366482</v>
      </c>
      <c r="G24">
        <v>4955939</v>
      </c>
      <c r="H24">
        <v>3907462</v>
      </c>
      <c r="I24">
        <v>4899418</v>
      </c>
      <c r="J24">
        <v>5207307</v>
      </c>
      <c r="K24" s="13">
        <v>-4134034</v>
      </c>
      <c r="L24" s="1">
        <f t="shared" si="0"/>
        <v>-105909</v>
      </c>
      <c r="M24" s="3"/>
      <c r="N24" s="3"/>
      <c r="O24" s="3"/>
      <c r="P24" s="3"/>
      <c r="Q24" s="3"/>
      <c r="R24" s="3"/>
      <c r="S24" s="3"/>
      <c r="T24" s="3"/>
    </row>
    <row r="25" spans="1:20" x14ac:dyDescent="0.25">
      <c r="A25" t="s">
        <v>27</v>
      </c>
      <c r="B25">
        <v>537037</v>
      </c>
      <c r="C25">
        <v>2370294</v>
      </c>
      <c r="D25">
        <v>8805342</v>
      </c>
      <c r="E25">
        <v>4501438</v>
      </c>
      <c r="F25">
        <v>3841901</v>
      </c>
      <c r="G25">
        <v>5214826</v>
      </c>
      <c r="H25">
        <v>4199225</v>
      </c>
      <c r="I25">
        <v>4869469</v>
      </c>
      <c r="J25">
        <v>5187251</v>
      </c>
      <c r="K25" s="13">
        <v>-4454616</v>
      </c>
      <c r="L25" s="1">
        <f t="shared" si="0"/>
        <v>-86039</v>
      </c>
      <c r="M25" s="3"/>
      <c r="N25" s="3"/>
      <c r="O25" s="3"/>
      <c r="P25" s="3"/>
      <c r="Q25" s="3"/>
      <c r="R25" s="3"/>
      <c r="S25" s="3"/>
      <c r="T25" s="3"/>
    </row>
    <row r="26" spans="1:20" x14ac:dyDescent="0.25">
      <c r="A26" t="s">
        <v>28</v>
      </c>
      <c r="B26">
        <v>572578</v>
      </c>
      <c r="C26">
        <v>2339015</v>
      </c>
      <c r="D26">
        <v>8968161</v>
      </c>
      <c r="E26">
        <v>5005403</v>
      </c>
      <c r="F26">
        <v>4355167</v>
      </c>
      <c r="G26">
        <v>5675995</v>
      </c>
      <c r="H26">
        <v>4533429</v>
      </c>
      <c r="I26">
        <v>4674014</v>
      </c>
      <c r="J26">
        <v>5091306</v>
      </c>
      <c r="K26" s="13">
        <v>-4604772</v>
      </c>
      <c r="L26" s="1">
        <f t="shared" si="0"/>
        <v>-76286</v>
      </c>
      <c r="M26" s="3"/>
      <c r="N26" s="3"/>
      <c r="O26" s="3"/>
      <c r="P26" s="3"/>
      <c r="Q26" s="3"/>
      <c r="R26" s="3"/>
      <c r="S26" s="3"/>
      <c r="T26" s="3"/>
    </row>
    <row r="27" spans="1:20" x14ac:dyDescent="0.25">
      <c r="A27" t="s">
        <v>29</v>
      </c>
      <c r="B27">
        <v>556620</v>
      </c>
      <c r="C27">
        <v>2372440</v>
      </c>
      <c r="D27">
        <v>9035671</v>
      </c>
      <c r="E27">
        <v>4673015</v>
      </c>
      <c r="F27">
        <v>4261853</v>
      </c>
      <c r="G27">
        <v>5413818</v>
      </c>
      <c r="H27">
        <v>4490546</v>
      </c>
      <c r="I27">
        <v>4335687</v>
      </c>
      <c r="J27">
        <v>4891017</v>
      </c>
      <c r="K27" s="13">
        <v>-5259919</v>
      </c>
      <c r="L27" s="1">
        <f t="shared" si="0"/>
        <v>-67588</v>
      </c>
      <c r="M27" s="3"/>
      <c r="N27" s="3"/>
      <c r="O27" s="3"/>
      <c r="P27" s="3"/>
      <c r="Q27" s="3"/>
      <c r="R27" s="3"/>
      <c r="S27" s="3"/>
      <c r="T27" s="3"/>
    </row>
    <row r="28" spans="1:20" x14ac:dyDescent="0.25">
      <c r="A28" t="s">
        <v>30</v>
      </c>
      <c r="B28">
        <v>606277</v>
      </c>
      <c r="C28">
        <v>2532313</v>
      </c>
      <c r="D28">
        <v>9305446</v>
      </c>
      <c r="E28">
        <v>5048350</v>
      </c>
      <c r="F28">
        <v>4508580</v>
      </c>
      <c r="G28">
        <v>5779627</v>
      </c>
      <c r="H28">
        <v>4686373</v>
      </c>
      <c r="I28">
        <v>4420934</v>
      </c>
      <c r="J28">
        <v>4939793</v>
      </c>
      <c r="K28" s="13">
        <v>-5000197</v>
      </c>
      <c r="L28" s="1">
        <f t="shared" si="0"/>
        <v>-52494</v>
      </c>
      <c r="M28" s="3"/>
      <c r="N28" s="3"/>
      <c r="O28" s="3"/>
      <c r="P28" s="3"/>
      <c r="Q28" s="3"/>
      <c r="R28" s="3"/>
      <c r="S28" s="3"/>
      <c r="T28" s="3"/>
    </row>
    <row r="29" spans="1:20" x14ac:dyDescent="0.25">
      <c r="A29" t="s">
        <v>31</v>
      </c>
      <c r="B29">
        <v>572368</v>
      </c>
      <c r="C29">
        <v>2609670</v>
      </c>
      <c r="D29">
        <v>9433504</v>
      </c>
      <c r="E29">
        <v>5321857</v>
      </c>
      <c r="F29">
        <v>4545361</v>
      </c>
      <c r="G29">
        <v>5969502</v>
      </c>
      <c r="H29">
        <v>4662434</v>
      </c>
      <c r="I29">
        <v>4417488</v>
      </c>
      <c r="J29">
        <v>4876890</v>
      </c>
      <c r="K29" s="13">
        <v>-4569528</v>
      </c>
      <c r="L29" s="1">
        <f t="shared" si="0"/>
        <v>-57776</v>
      </c>
      <c r="M29" s="3"/>
      <c r="N29" s="3"/>
      <c r="O29" s="3"/>
      <c r="P29" s="3"/>
      <c r="Q29" s="3"/>
      <c r="R29" s="3"/>
      <c r="S29" s="3"/>
      <c r="T29" s="3"/>
    </row>
    <row r="30" spans="1:20" x14ac:dyDescent="0.25">
      <c r="A30" t="s">
        <v>32</v>
      </c>
      <c r="B30">
        <v>553058</v>
      </c>
      <c r="C30">
        <v>2657240</v>
      </c>
      <c r="D30">
        <v>9569168</v>
      </c>
      <c r="E30">
        <v>5546349</v>
      </c>
      <c r="F30">
        <v>5000428</v>
      </c>
      <c r="G30">
        <v>6242826</v>
      </c>
      <c r="H30">
        <v>5049925</v>
      </c>
      <c r="I30">
        <v>4425923</v>
      </c>
      <c r="J30">
        <v>4940044</v>
      </c>
      <c r="K30" s="13">
        <v>-5094143</v>
      </c>
      <c r="L30" s="1">
        <f t="shared" si="0"/>
        <v>-40026</v>
      </c>
      <c r="M30" s="3"/>
      <c r="N30" s="3"/>
      <c r="O30" s="3"/>
      <c r="P30" s="3"/>
      <c r="Q30" s="3"/>
      <c r="R30" s="3"/>
      <c r="S30" s="3"/>
      <c r="T30" s="3"/>
    </row>
    <row r="31" spans="1:20" x14ac:dyDescent="0.25">
      <c r="A31" t="s">
        <v>33</v>
      </c>
      <c r="B31">
        <v>446207</v>
      </c>
      <c r="C31">
        <v>2576901</v>
      </c>
      <c r="D31">
        <v>9356230</v>
      </c>
      <c r="E31">
        <v>5541381</v>
      </c>
      <c r="F31">
        <v>5076822</v>
      </c>
      <c r="G31">
        <v>6220248</v>
      </c>
      <c r="H31">
        <v>5181164</v>
      </c>
      <c r="I31">
        <v>4333898</v>
      </c>
      <c r="J31">
        <v>5091052</v>
      </c>
      <c r="K31" s="13">
        <v>-5527281</v>
      </c>
      <c r="L31" s="1">
        <f t="shared" si="0"/>
        <v>-59352</v>
      </c>
      <c r="M31" s="3"/>
      <c r="N31" s="3"/>
      <c r="O31" s="3"/>
      <c r="P31" s="3"/>
      <c r="Q31" s="3"/>
      <c r="R31" s="3"/>
      <c r="S31" s="3"/>
      <c r="T31" s="3"/>
    </row>
    <row r="32" spans="1:20" x14ac:dyDescent="0.25">
      <c r="A32" t="s">
        <v>34</v>
      </c>
      <c r="B32">
        <v>483426</v>
      </c>
      <c r="C32">
        <v>2635178</v>
      </c>
      <c r="D32">
        <v>9487270</v>
      </c>
      <c r="E32">
        <v>6084914</v>
      </c>
      <c r="F32">
        <v>5406318</v>
      </c>
      <c r="G32">
        <v>6761608</v>
      </c>
      <c r="H32">
        <v>5396959</v>
      </c>
      <c r="I32">
        <v>4257499</v>
      </c>
      <c r="J32">
        <v>4974365</v>
      </c>
      <c r="K32" s="13">
        <v>-4994325</v>
      </c>
      <c r="L32" s="1">
        <f t="shared" si="0"/>
        <v>-47962</v>
      </c>
      <c r="M32" s="3"/>
      <c r="N32" s="3"/>
      <c r="O32" s="3"/>
      <c r="P32" s="3"/>
      <c r="Q32" s="3"/>
      <c r="R32" s="3"/>
      <c r="S32" s="3"/>
      <c r="T32" s="3"/>
    </row>
    <row r="33" spans="1:20" x14ac:dyDescent="0.25">
      <c r="A33" t="s">
        <v>35</v>
      </c>
      <c r="B33">
        <v>448333</v>
      </c>
      <c r="C33">
        <v>2657203</v>
      </c>
      <c r="D33">
        <v>9676651</v>
      </c>
      <c r="E33">
        <v>6472877</v>
      </c>
      <c r="F33">
        <v>5864600</v>
      </c>
      <c r="G33">
        <v>7120688</v>
      </c>
      <c r="H33">
        <v>5814935</v>
      </c>
      <c r="I33">
        <v>4353632</v>
      </c>
      <c r="J33">
        <v>5217691</v>
      </c>
      <c r="K33" s="13">
        <v>-5443587</v>
      </c>
      <c r="L33" s="1">
        <f t="shared" si="0"/>
        <v>-77557</v>
      </c>
      <c r="M33" s="3"/>
      <c r="N33" s="3"/>
      <c r="O33" s="3"/>
      <c r="P33" s="3"/>
      <c r="Q33" s="3"/>
      <c r="R33" s="3"/>
      <c r="S33" s="3"/>
      <c r="T33" s="3"/>
    </row>
    <row r="34" spans="1:20" x14ac:dyDescent="0.25">
      <c r="A34" t="s">
        <v>36</v>
      </c>
      <c r="B34">
        <v>470884</v>
      </c>
      <c r="C34">
        <v>2709503</v>
      </c>
      <c r="D34">
        <v>9885208</v>
      </c>
      <c r="E34">
        <v>6647696</v>
      </c>
      <c r="F34">
        <v>6051072</v>
      </c>
      <c r="G34">
        <v>7281944</v>
      </c>
      <c r="H34">
        <v>5776339</v>
      </c>
      <c r="I34">
        <v>4375235</v>
      </c>
      <c r="J34">
        <v>5345826</v>
      </c>
      <c r="K34" s="13">
        <v>-5503555</v>
      </c>
      <c r="L34" s="1">
        <f t="shared" si="0"/>
        <v>-69628</v>
      </c>
      <c r="M34" s="3"/>
      <c r="N34" s="3"/>
      <c r="O34" s="3"/>
      <c r="P34" s="3"/>
      <c r="Q34" s="3"/>
      <c r="R34" s="3"/>
      <c r="S34" s="3"/>
      <c r="T34" s="3"/>
    </row>
    <row r="35" spans="1:20" x14ac:dyDescent="0.25">
      <c r="A35" t="s">
        <v>37</v>
      </c>
      <c r="B35">
        <v>477865</v>
      </c>
      <c r="C35">
        <v>2882330</v>
      </c>
      <c r="D35">
        <v>10069397</v>
      </c>
      <c r="E35">
        <v>7101816</v>
      </c>
      <c r="F35">
        <v>6352073</v>
      </c>
      <c r="G35">
        <v>7590360</v>
      </c>
      <c r="H35">
        <v>6022517</v>
      </c>
      <c r="I35">
        <v>4309978</v>
      </c>
      <c r="J35">
        <v>5473798</v>
      </c>
      <c r="K35" s="13">
        <v>-5490052</v>
      </c>
      <c r="L35" s="1">
        <f t="shared" si="0"/>
        <v>-65384</v>
      </c>
      <c r="M35" s="3"/>
      <c r="N35" s="3"/>
      <c r="O35" s="3"/>
      <c r="P35" s="3"/>
      <c r="Q35" s="3"/>
      <c r="R35" s="3"/>
      <c r="S35" s="3"/>
      <c r="T35" s="3"/>
    </row>
    <row r="36" spans="1:20" x14ac:dyDescent="0.25">
      <c r="A36" t="s">
        <v>38</v>
      </c>
      <c r="B36">
        <v>443987</v>
      </c>
      <c r="C36">
        <v>2864628</v>
      </c>
      <c r="D36">
        <v>10131704</v>
      </c>
      <c r="E36">
        <v>6828948</v>
      </c>
      <c r="F36">
        <v>6436702</v>
      </c>
      <c r="G36">
        <v>7349004</v>
      </c>
      <c r="H36">
        <v>6113129</v>
      </c>
      <c r="I36">
        <v>4396875</v>
      </c>
      <c r="J36">
        <v>5489920</v>
      </c>
      <c r="K36" s="13">
        <v>-6206947</v>
      </c>
      <c r="L36" s="1">
        <f t="shared" si="0"/>
        <v>-81066</v>
      </c>
      <c r="M36" s="3"/>
      <c r="N36" s="3"/>
      <c r="O36" s="3"/>
      <c r="P36" s="3"/>
      <c r="Q36" s="3"/>
      <c r="R36" s="3"/>
      <c r="S36" s="3"/>
      <c r="T36" s="3"/>
    </row>
    <row r="37" spans="1:20" x14ac:dyDescent="0.25">
      <c r="A37" t="s">
        <v>39</v>
      </c>
      <c r="B37">
        <v>434251</v>
      </c>
      <c r="C37">
        <v>2856586</v>
      </c>
      <c r="D37">
        <v>10279279</v>
      </c>
      <c r="E37">
        <v>6770629</v>
      </c>
      <c r="F37">
        <v>6642507</v>
      </c>
      <c r="G37">
        <v>7242129</v>
      </c>
      <c r="H37">
        <v>6378893</v>
      </c>
      <c r="I37">
        <v>4251213</v>
      </c>
      <c r="J37">
        <v>5360849</v>
      </c>
      <c r="K37" s="13">
        <v>-7021188</v>
      </c>
      <c r="L37" s="1">
        <f t="shared" si="0"/>
        <v>-85532</v>
      </c>
      <c r="M37" s="3"/>
      <c r="N37" s="3"/>
      <c r="O37" s="3"/>
      <c r="P37" s="3"/>
      <c r="Q37" s="3"/>
      <c r="R37" s="3"/>
      <c r="S37" s="3"/>
      <c r="T37" s="3"/>
    </row>
    <row r="38" spans="1:20" x14ac:dyDescent="0.25">
      <c r="A38" t="s">
        <v>40</v>
      </c>
      <c r="B38">
        <v>418485</v>
      </c>
      <c r="C38">
        <v>2857671</v>
      </c>
      <c r="D38">
        <v>10406597</v>
      </c>
      <c r="E38">
        <v>7174471</v>
      </c>
      <c r="F38">
        <v>6728462</v>
      </c>
      <c r="G38">
        <v>7450882</v>
      </c>
      <c r="H38">
        <v>6641602</v>
      </c>
      <c r="I38">
        <v>4246561</v>
      </c>
      <c r="J38">
        <v>5420749</v>
      </c>
      <c r="K38" s="13">
        <v>-6960663</v>
      </c>
      <c r="L38" s="1">
        <f t="shared" si="0"/>
        <v>-88677</v>
      </c>
      <c r="M38" s="3"/>
      <c r="N38" s="3"/>
      <c r="O38" s="3"/>
      <c r="P38" s="3"/>
      <c r="Q38" s="3"/>
      <c r="R38" s="3"/>
      <c r="S38" s="3"/>
      <c r="T38" s="3"/>
    </row>
    <row r="39" spans="1:20" x14ac:dyDescent="0.25">
      <c r="A39" t="s">
        <v>41</v>
      </c>
      <c r="B39">
        <v>415377</v>
      </c>
      <c r="C39">
        <v>2826491</v>
      </c>
      <c r="D39">
        <v>10504066</v>
      </c>
      <c r="E39">
        <v>7311250</v>
      </c>
      <c r="F39">
        <v>6659703</v>
      </c>
      <c r="G39">
        <v>7490804</v>
      </c>
      <c r="H39">
        <v>6701131</v>
      </c>
      <c r="I39">
        <v>4151733</v>
      </c>
      <c r="J39">
        <v>5253935</v>
      </c>
      <c r="K39" s="13">
        <v>-6874739</v>
      </c>
      <c r="L39" s="1">
        <f t="shared" si="0"/>
        <v>-48441</v>
      </c>
      <c r="M39" s="3"/>
      <c r="N39" s="3"/>
      <c r="O39" s="3"/>
      <c r="P39" s="3"/>
      <c r="Q39" s="3"/>
      <c r="R39" s="3"/>
      <c r="S39" s="3"/>
      <c r="T39" s="3"/>
    </row>
    <row r="40" spans="1:20" x14ac:dyDescent="0.25">
      <c r="A40" t="s">
        <v>42</v>
      </c>
      <c r="B40">
        <v>400352</v>
      </c>
      <c r="C40">
        <v>2727692</v>
      </c>
      <c r="D40">
        <v>10418525</v>
      </c>
      <c r="E40">
        <v>6545989</v>
      </c>
      <c r="F40">
        <v>6094427</v>
      </c>
      <c r="G40">
        <v>6899499</v>
      </c>
      <c r="H40">
        <v>6383806</v>
      </c>
      <c r="I40">
        <v>4112570</v>
      </c>
      <c r="J40">
        <v>5272395</v>
      </c>
      <c r="K40" s="13">
        <v>-7427021</v>
      </c>
      <c r="L40" s="1">
        <f t="shared" si="0"/>
        <v>-56030</v>
      </c>
      <c r="M40" s="3"/>
      <c r="N40" s="3"/>
      <c r="O40" s="3"/>
      <c r="P40" s="3"/>
      <c r="Q40" s="3"/>
      <c r="R40" s="3"/>
      <c r="S40" s="3"/>
      <c r="T40" s="3"/>
    </row>
    <row r="41" spans="1:20" x14ac:dyDescent="0.25">
      <c r="A41" t="s">
        <v>43</v>
      </c>
      <c r="B41">
        <v>383601</v>
      </c>
      <c r="C41">
        <v>2683733</v>
      </c>
      <c r="D41">
        <v>10436766</v>
      </c>
      <c r="E41">
        <v>6756163</v>
      </c>
      <c r="F41">
        <v>6209080</v>
      </c>
      <c r="G41">
        <v>7057108</v>
      </c>
      <c r="H41">
        <v>6729220</v>
      </c>
      <c r="I41">
        <v>3977771</v>
      </c>
      <c r="J41">
        <v>5128258</v>
      </c>
      <c r="K41" s="13">
        <v>-7590470</v>
      </c>
      <c r="L41" s="1">
        <f t="shared" si="0"/>
        <v>-54478</v>
      </c>
      <c r="M41" s="3"/>
      <c r="N41" s="3"/>
      <c r="O41" s="3"/>
      <c r="P41" s="3"/>
      <c r="Q41" s="3"/>
      <c r="R41" s="3"/>
      <c r="S41" s="3"/>
      <c r="T41" s="3"/>
    </row>
    <row r="42" spans="1:20" x14ac:dyDescent="0.25">
      <c r="A42" t="s">
        <v>44</v>
      </c>
      <c r="B42">
        <v>432011</v>
      </c>
      <c r="C42">
        <v>2752683</v>
      </c>
      <c r="D42">
        <v>10739892</v>
      </c>
      <c r="E42">
        <v>6665318</v>
      </c>
      <c r="F42">
        <v>6138131</v>
      </c>
      <c r="G42">
        <v>7091226</v>
      </c>
      <c r="H42">
        <v>6826316</v>
      </c>
      <c r="I42">
        <v>4029755</v>
      </c>
      <c r="J42">
        <v>5188589</v>
      </c>
      <c r="K42" s="13">
        <v>-7886675</v>
      </c>
      <c r="L42" s="1">
        <f t="shared" si="0"/>
        <v>-35260</v>
      </c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t="s">
        <v>45</v>
      </c>
      <c r="B43">
        <v>454415</v>
      </c>
      <c r="C43">
        <v>2784201</v>
      </c>
      <c r="D43">
        <v>10964861</v>
      </c>
      <c r="E43">
        <v>6728339</v>
      </c>
      <c r="F43">
        <v>6185650</v>
      </c>
      <c r="G43">
        <v>7066510</v>
      </c>
      <c r="H43">
        <v>7073356</v>
      </c>
      <c r="I43">
        <v>4148987</v>
      </c>
      <c r="J43">
        <v>5353433</v>
      </c>
      <c r="K43" s="13">
        <v>-8340977</v>
      </c>
      <c r="L43" s="1">
        <f t="shared" si="0"/>
        <v>-53871</v>
      </c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t="s">
        <v>46</v>
      </c>
      <c r="B44">
        <v>457105</v>
      </c>
      <c r="C44">
        <v>2804611</v>
      </c>
      <c r="D44">
        <v>11022352</v>
      </c>
      <c r="E44">
        <v>7148103</v>
      </c>
      <c r="F44">
        <v>6489070</v>
      </c>
      <c r="G44">
        <v>7443347</v>
      </c>
      <c r="H44">
        <v>7376944</v>
      </c>
      <c r="I44">
        <v>4128412</v>
      </c>
      <c r="J44">
        <v>5249118</v>
      </c>
      <c r="K44" s="13">
        <v>-8104523</v>
      </c>
      <c r="L44" s="1">
        <f t="shared" si="0"/>
        <v>-51383</v>
      </c>
      <c r="M44" s="3"/>
      <c r="N44" s="3"/>
      <c r="O44" s="3"/>
      <c r="P44" s="3"/>
      <c r="Q44" s="3"/>
      <c r="R44" s="3"/>
      <c r="S44" s="3"/>
      <c r="T44" s="3"/>
    </row>
    <row r="45" spans="1:20" x14ac:dyDescent="0.25">
      <c r="A45" t="s">
        <v>47</v>
      </c>
      <c r="B45">
        <v>405785</v>
      </c>
      <c r="C45">
        <v>2735964</v>
      </c>
      <c r="D45">
        <v>10789745</v>
      </c>
      <c r="E45">
        <v>7146320</v>
      </c>
      <c r="F45">
        <v>6570218</v>
      </c>
      <c r="G45">
        <v>7403191</v>
      </c>
      <c r="H45">
        <v>7510517</v>
      </c>
      <c r="I45">
        <v>3990657</v>
      </c>
      <c r="J45">
        <v>5128002</v>
      </c>
      <c r="K45" s="13">
        <v>-8258387</v>
      </c>
      <c r="L45" s="1">
        <f t="shared" si="0"/>
        <v>-58178</v>
      </c>
      <c r="M45" s="3"/>
      <c r="N45" s="3"/>
      <c r="O45" s="3"/>
      <c r="P45" s="3"/>
      <c r="Q45" s="3"/>
      <c r="R45" s="3"/>
      <c r="S45" s="3"/>
      <c r="T45" s="3"/>
    </row>
    <row r="46" spans="1:20" x14ac:dyDescent="0.25">
      <c r="A46" t="s">
        <v>48</v>
      </c>
      <c r="B46">
        <v>433093</v>
      </c>
      <c r="C46">
        <v>2875685</v>
      </c>
      <c r="D46">
        <v>10898642</v>
      </c>
      <c r="E46">
        <v>7712310</v>
      </c>
      <c r="F46">
        <v>7008686</v>
      </c>
      <c r="G46">
        <v>7856674</v>
      </c>
      <c r="H46">
        <v>7893281</v>
      </c>
      <c r="I46">
        <v>4073288</v>
      </c>
      <c r="J46">
        <v>5281692</v>
      </c>
      <c r="K46" s="13">
        <v>-8091781</v>
      </c>
      <c r="L46" s="1">
        <f t="shared" si="0"/>
        <v>-39470</v>
      </c>
      <c r="M46" s="3"/>
      <c r="N46" s="3"/>
      <c r="O46" s="3"/>
      <c r="P46" s="3"/>
      <c r="Q46" s="3"/>
      <c r="R46" s="3"/>
      <c r="S46" s="3"/>
      <c r="T46" s="3"/>
    </row>
    <row r="47" spans="1:20" x14ac:dyDescent="0.25">
      <c r="A47" t="s">
        <v>49</v>
      </c>
      <c r="B47">
        <v>435670</v>
      </c>
      <c r="C47">
        <v>2991076</v>
      </c>
      <c r="D47">
        <v>11253230</v>
      </c>
      <c r="E47">
        <v>8206770</v>
      </c>
      <c r="F47">
        <v>7190983</v>
      </c>
      <c r="G47">
        <v>8151534</v>
      </c>
      <c r="H47">
        <v>8100045</v>
      </c>
      <c r="I47">
        <v>4183801</v>
      </c>
      <c r="J47">
        <v>5421086</v>
      </c>
      <c r="K47" s="13">
        <v>-7959439</v>
      </c>
      <c r="L47" s="1">
        <f t="shared" si="0"/>
        <v>-37054</v>
      </c>
      <c r="M47" s="3"/>
      <c r="N47" s="3"/>
      <c r="O47" s="3"/>
      <c r="P47" s="3"/>
      <c r="Q47" s="3"/>
      <c r="R47" s="3"/>
      <c r="S47" s="3"/>
      <c r="T47" s="3"/>
    </row>
    <row r="48" spans="1:20" x14ac:dyDescent="0.25">
      <c r="A48" t="s">
        <v>50</v>
      </c>
      <c r="B48">
        <v>448217</v>
      </c>
      <c r="C48">
        <v>3096874</v>
      </c>
      <c r="D48">
        <v>11488616</v>
      </c>
      <c r="E48">
        <v>8724834</v>
      </c>
      <c r="F48">
        <v>7550790</v>
      </c>
      <c r="G48">
        <v>8643317</v>
      </c>
      <c r="H48">
        <v>8411848</v>
      </c>
      <c r="I48">
        <v>4298105</v>
      </c>
      <c r="J48">
        <v>5537613</v>
      </c>
      <c r="K48" s="13">
        <v>-7743743</v>
      </c>
      <c r="L48" s="1">
        <f t="shared" si="0"/>
        <v>-33777</v>
      </c>
      <c r="M48" s="3"/>
      <c r="N48" s="3"/>
      <c r="O48" s="3"/>
      <c r="P48" s="3"/>
      <c r="Q48" s="3"/>
      <c r="R48" s="3"/>
      <c r="S48" s="3"/>
      <c r="T48" s="3"/>
    </row>
    <row r="49" spans="1:20" x14ac:dyDescent="0.25">
      <c r="A49" t="s">
        <v>51</v>
      </c>
      <c r="B49">
        <v>449703</v>
      </c>
      <c r="C49">
        <v>3295595</v>
      </c>
      <c r="D49">
        <v>11456735</v>
      </c>
      <c r="E49">
        <v>9118138</v>
      </c>
      <c r="F49">
        <v>7941551</v>
      </c>
      <c r="G49">
        <v>8893940</v>
      </c>
      <c r="H49">
        <v>8835252</v>
      </c>
      <c r="I49">
        <v>4263877</v>
      </c>
      <c r="J49">
        <v>5656082</v>
      </c>
      <c r="K49" s="13">
        <v>-7830723</v>
      </c>
      <c r="L49" s="1">
        <f t="shared" si="0"/>
        <v>-37644</v>
      </c>
      <c r="M49" s="3"/>
      <c r="N49" s="3"/>
      <c r="O49" s="3"/>
      <c r="P49" s="3"/>
      <c r="Q49" s="3"/>
      <c r="R49" s="3"/>
      <c r="S49" s="3"/>
      <c r="T49" s="3"/>
    </row>
    <row r="50" spans="1:20" x14ac:dyDescent="0.25">
      <c r="A50" t="s">
        <v>52</v>
      </c>
      <c r="B50">
        <v>461349</v>
      </c>
      <c r="C50">
        <v>3365015</v>
      </c>
      <c r="D50">
        <v>11410533</v>
      </c>
      <c r="E50">
        <v>9140032</v>
      </c>
      <c r="F50">
        <v>7980926</v>
      </c>
      <c r="G50">
        <v>8583542</v>
      </c>
      <c r="H50">
        <v>8768864</v>
      </c>
      <c r="I50">
        <v>4427294</v>
      </c>
      <c r="J50">
        <v>5821395</v>
      </c>
      <c r="K50" s="13">
        <v>-7944390</v>
      </c>
      <c r="L50" s="1">
        <f t="shared" si="0"/>
        <v>-60096</v>
      </c>
      <c r="M50" s="3"/>
      <c r="N50" s="3"/>
      <c r="O50" s="3"/>
      <c r="P50" s="3"/>
      <c r="Q50" s="3"/>
      <c r="R50" s="3"/>
      <c r="S50" s="3"/>
      <c r="T50" s="3"/>
    </row>
    <row r="51" spans="1:20" x14ac:dyDescent="0.25">
      <c r="A51" t="s">
        <v>53</v>
      </c>
      <c r="B51">
        <v>440925</v>
      </c>
      <c r="C51">
        <v>3368681</v>
      </c>
      <c r="D51">
        <v>11316896</v>
      </c>
      <c r="E51">
        <v>8845101</v>
      </c>
      <c r="F51">
        <v>8144340</v>
      </c>
      <c r="G51">
        <v>8464474</v>
      </c>
      <c r="H51">
        <v>8920802</v>
      </c>
      <c r="I51">
        <v>4286364</v>
      </c>
      <c r="J51">
        <v>6009996</v>
      </c>
      <c r="K51" s="13">
        <v>-8915229</v>
      </c>
      <c r="L51" s="1">
        <f t="shared" si="0"/>
        <v>-71260</v>
      </c>
      <c r="M51" s="3"/>
      <c r="N51" s="3"/>
      <c r="O51" s="3"/>
      <c r="P51" s="3"/>
      <c r="Q51" s="3"/>
      <c r="R51" s="3"/>
      <c r="S51" s="3"/>
      <c r="T51" s="3"/>
    </row>
    <row r="52" spans="1:20" x14ac:dyDescent="0.25">
      <c r="A52" t="s">
        <v>54</v>
      </c>
      <c r="B52">
        <v>423036</v>
      </c>
      <c r="C52">
        <v>3422987</v>
      </c>
      <c r="D52">
        <v>11328361</v>
      </c>
      <c r="E52">
        <v>8980931</v>
      </c>
      <c r="F52">
        <v>8529094</v>
      </c>
      <c r="G52">
        <v>8545109</v>
      </c>
      <c r="H52">
        <v>9519052</v>
      </c>
      <c r="I52">
        <v>4241964</v>
      </c>
      <c r="J52">
        <v>5972408</v>
      </c>
      <c r="K52" s="13">
        <v>-9668234</v>
      </c>
      <c r="L52" s="1">
        <f t="shared" si="0"/>
        <v>-66654</v>
      </c>
      <c r="M52" s="3"/>
      <c r="N52" s="3"/>
      <c r="O52" s="3"/>
      <c r="P52" s="3"/>
      <c r="Q52" s="3"/>
      <c r="R52" s="3"/>
      <c r="S52" s="3"/>
      <c r="T52" s="3"/>
    </row>
    <row r="53" spans="1:20" x14ac:dyDescent="0.25">
      <c r="A53" t="s">
        <v>55</v>
      </c>
      <c r="B53">
        <v>449070</v>
      </c>
      <c r="C53">
        <v>3422909</v>
      </c>
      <c r="D53">
        <v>11304934</v>
      </c>
      <c r="E53">
        <v>7899563</v>
      </c>
      <c r="F53">
        <v>7539222</v>
      </c>
      <c r="G53">
        <v>7417363</v>
      </c>
      <c r="H53">
        <v>8393517</v>
      </c>
      <c r="I53">
        <v>4468262</v>
      </c>
      <c r="J53">
        <v>6257357</v>
      </c>
      <c r="K53" s="13">
        <v>-9795821</v>
      </c>
      <c r="L53" s="1">
        <f t="shared" si="0"/>
        <v>-42042</v>
      </c>
      <c r="M53" s="3"/>
      <c r="N53" s="3"/>
      <c r="O53" s="3"/>
      <c r="P53" s="3"/>
      <c r="Q53" s="3"/>
      <c r="R53" s="3"/>
      <c r="S53" s="3"/>
      <c r="T53" s="3"/>
    </row>
    <row r="54" spans="1:20" x14ac:dyDescent="0.25">
      <c r="A54" t="s">
        <v>56</v>
      </c>
      <c r="B54">
        <v>452735</v>
      </c>
      <c r="C54">
        <v>3393795</v>
      </c>
      <c r="D54">
        <v>11695892</v>
      </c>
      <c r="E54">
        <v>8687158</v>
      </c>
      <c r="F54">
        <v>8264823</v>
      </c>
      <c r="G54">
        <v>8024457</v>
      </c>
      <c r="H54">
        <v>9299049</v>
      </c>
      <c r="I54">
        <v>4617807</v>
      </c>
      <c r="J54">
        <v>6301690</v>
      </c>
      <c r="K54" s="13">
        <v>-10349908</v>
      </c>
      <c r="L54" s="1">
        <f t="shared" si="0"/>
        <v>-35594</v>
      </c>
      <c r="M54" s="3"/>
      <c r="N54" s="3"/>
      <c r="O54" s="3"/>
      <c r="P54" s="3"/>
      <c r="Q54" s="3"/>
      <c r="R54" s="3"/>
      <c r="S54" s="3"/>
      <c r="T54" s="3"/>
    </row>
    <row r="55" spans="1:20" x14ac:dyDescent="0.25">
      <c r="A55" t="s">
        <v>57</v>
      </c>
      <c r="B55">
        <v>485635</v>
      </c>
      <c r="C55">
        <v>3535642</v>
      </c>
      <c r="D55">
        <v>11928998</v>
      </c>
      <c r="E55">
        <v>8894576</v>
      </c>
      <c r="F55">
        <v>8610341</v>
      </c>
      <c r="G55">
        <v>8281724</v>
      </c>
      <c r="H55">
        <v>9650968</v>
      </c>
      <c r="I55">
        <v>4589517</v>
      </c>
      <c r="J55">
        <v>6351254</v>
      </c>
      <c r="K55" s="13">
        <v>-10738701</v>
      </c>
      <c r="L55" s="1">
        <f t="shared" si="0"/>
        <v>-15766</v>
      </c>
      <c r="M55" s="3"/>
      <c r="N55" s="3"/>
      <c r="O55" s="3"/>
      <c r="P55" s="3"/>
      <c r="Q55" s="3"/>
      <c r="R55" s="3"/>
      <c r="S55" s="3"/>
      <c r="T55" s="3"/>
    </row>
    <row r="56" spans="1:20" x14ac:dyDescent="0.25">
      <c r="A56" t="s">
        <v>58</v>
      </c>
      <c r="B56">
        <v>504858</v>
      </c>
      <c r="C56">
        <v>3600888</v>
      </c>
      <c r="D56">
        <v>12432073</v>
      </c>
      <c r="E56">
        <v>8722334</v>
      </c>
      <c r="F56">
        <v>8646374</v>
      </c>
      <c r="G56">
        <v>8177891</v>
      </c>
      <c r="H56">
        <v>9769223</v>
      </c>
      <c r="I56">
        <v>4709335</v>
      </c>
      <c r="J56">
        <v>6418414</v>
      </c>
      <c r="K56" s="13">
        <v>-11520386</v>
      </c>
      <c r="L56" s="1">
        <f t="shared" si="0"/>
        <v>-30392</v>
      </c>
      <c r="M56" s="3"/>
      <c r="N56" s="3"/>
      <c r="O56" s="3"/>
      <c r="P56" s="3"/>
      <c r="Q56" s="3"/>
      <c r="R56" s="3"/>
      <c r="S56" s="3"/>
      <c r="T56" s="3"/>
    </row>
    <row r="57" spans="1:20" x14ac:dyDescent="0.25">
      <c r="A57" t="s">
        <v>59</v>
      </c>
      <c r="B57">
        <v>514411</v>
      </c>
      <c r="C57">
        <v>3646158</v>
      </c>
      <c r="D57">
        <v>12467326</v>
      </c>
      <c r="E57">
        <v>9478014</v>
      </c>
      <c r="F57">
        <v>9296241</v>
      </c>
      <c r="G57">
        <v>8668834</v>
      </c>
      <c r="H57">
        <v>10454728</v>
      </c>
      <c r="I57">
        <v>4747358</v>
      </c>
      <c r="J57">
        <v>6523071</v>
      </c>
      <c r="K57" s="13">
        <v>-11666440</v>
      </c>
      <c r="L57" s="1">
        <f t="shared" si="0"/>
        <v>-20151</v>
      </c>
      <c r="M57" s="3"/>
      <c r="N57" s="3"/>
      <c r="O57" s="3"/>
      <c r="P57" s="3"/>
      <c r="Q57" s="3"/>
      <c r="R57" s="3"/>
      <c r="S57" s="3"/>
      <c r="T57" s="3"/>
    </row>
    <row r="58" spans="1:20" x14ac:dyDescent="0.25">
      <c r="A58" t="s">
        <v>60</v>
      </c>
      <c r="B58">
        <v>537473</v>
      </c>
      <c r="C58">
        <v>3378526</v>
      </c>
      <c r="D58">
        <v>12463197</v>
      </c>
      <c r="E58">
        <v>7442650</v>
      </c>
      <c r="F58">
        <v>7772135</v>
      </c>
      <c r="G58">
        <v>6896949</v>
      </c>
      <c r="H58">
        <v>8674131</v>
      </c>
      <c r="I58">
        <v>5452930</v>
      </c>
      <c r="J58">
        <v>7441818</v>
      </c>
      <c r="K58" s="13">
        <v>-12608703</v>
      </c>
      <c r="L58" s="1">
        <f t="shared" si="0"/>
        <v>-34050</v>
      </c>
      <c r="M58" s="3"/>
      <c r="N58" s="3"/>
      <c r="O58" s="3"/>
      <c r="P58" s="3"/>
      <c r="Q58" s="3"/>
      <c r="R58" s="3"/>
      <c r="S58" s="3"/>
      <c r="T58" s="3"/>
    </row>
    <row r="59" spans="1:20" x14ac:dyDescent="0.25">
      <c r="A59" t="s">
        <v>61</v>
      </c>
      <c r="B59">
        <v>585092</v>
      </c>
      <c r="C59">
        <v>3607899</v>
      </c>
      <c r="D59">
        <v>13067727</v>
      </c>
      <c r="E59">
        <v>8574871</v>
      </c>
      <c r="F59">
        <v>9320740</v>
      </c>
      <c r="G59">
        <v>7885500</v>
      </c>
      <c r="H59">
        <v>9993769</v>
      </c>
      <c r="I59">
        <v>5143322</v>
      </c>
      <c r="J59">
        <v>7036115</v>
      </c>
      <c r="K59" s="13">
        <v>-13599447</v>
      </c>
      <c r="L59" s="1">
        <f t="shared" si="0"/>
        <v>-22220</v>
      </c>
      <c r="M59" s="3"/>
      <c r="N59" s="3"/>
      <c r="O59" s="3"/>
      <c r="P59" s="3"/>
      <c r="Q59" s="3"/>
      <c r="R59" s="3"/>
      <c r="S59" s="3"/>
      <c r="T59" s="3"/>
    </row>
    <row r="60" spans="1:20" x14ac:dyDescent="0.25">
      <c r="A60" t="s">
        <v>62</v>
      </c>
      <c r="B60">
        <v>621237</v>
      </c>
      <c r="C60">
        <v>3688524</v>
      </c>
      <c r="D60">
        <v>13149001</v>
      </c>
      <c r="E60">
        <v>9142675</v>
      </c>
      <c r="F60">
        <v>10235520</v>
      </c>
      <c r="G60">
        <v>8332481</v>
      </c>
      <c r="H60">
        <v>10809986</v>
      </c>
      <c r="I60">
        <v>4956353</v>
      </c>
      <c r="J60">
        <v>7034325</v>
      </c>
      <c r="K60" s="13">
        <v>-14460621</v>
      </c>
      <c r="L60" s="1">
        <f t="shared" si="0"/>
        <v>-26941</v>
      </c>
      <c r="M60" s="3"/>
      <c r="N60" s="3"/>
      <c r="O60" s="3"/>
      <c r="P60" s="3"/>
      <c r="Q60" s="3"/>
      <c r="R60" s="3"/>
      <c r="S60" s="3"/>
      <c r="T60" s="3"/>
    </row>
    <row r="61" spans="1:20" x14ac:dyDescent="0.25">
      <c r="A61" t="s">
        <v>63</v>
      </c>
      <c r="B61">
        <v>627306</v>
      </c>
      <c r="C61">
        <v>3784236</v>
      </c>
      <c r="D61">
        <v>13337278</v>
      </c>
      <c r="E61">
        <v>10615016</v>
      </c>
      <c r="F61">
        <v>11834628</v>
      </c>
      <c r="G61">
        <v>9349445</v>
      </c>
      <c r="H61">
        <v>11875581</v>
      </c>
      <c r="I61">
        <v>5101197</v>
      </c>
      <c r="J61">
        <v>7144022</v>
      </c>
      <c r="K61" s="13">
        <v>-14721004</v>
      </c>
      <c r="L61" s="1">
        <f t="shared" si="0"/>
        <v>6695</v>
      </c>
      <c r="M61" s="3"/>
      <c r="N61" s="3"/>
      <c r="O61" s="3"/>
      <c r="P61" s="3"/>
      <c r="Q61" s="3"/>
      <c r="R61" s="3"/>
      <c r="S61" s="3"/>
      <c r="T61" s="3"/>
    </row>
    <row r="62" spans="1:20" x14ac:dyDescent="0.25">
      <c r="A62" t="s">
        <v>64</v>
      </c>
      <c r="B62">
        <v>570083</v>
      </c>
      <c r="C62">
        <v>3927678</v>
      </c>
      <c r="D62">
        <v>13179268</v>
      </c>
      <c r="E62">
        <v>11098240</v>
      </c>
      <c r="F62">
        <v>12621887</v>
      </c>
      <c r="G62">
        <v>9815310</v>
      </c>
      <c r="H62">
        <v>12484556</v>
      </c>
      <c r="I62">
        <v>5106910</v>
      </c>
      <c r="J62">
        <v>7315698</v>
      </c>
      <c r="K62" s="13">
        <v>-15050086</v>
      </c>
      <c r="L62" s="1">
        <f t="shared" si="0"/>
        <v>-33102</v>
      </c>
      <c r="M62" s="3"/>
      <c r="N62" s="3"/>
      <c r="O62" s="3"/>
      <c r="P62" s="3"/>
      <c r="Q62" s="3"/>
      <c r="R62" s="3"/>
      <c r="S62" s="3"/>
      <c r="T62" s="3"/>
    </row>
    <row r="63" spans="1:20" x14ac:dyDescent="0.25">
      <c r="A63" t="s">
        <v>65</v>
      </c>
      <c r="B63">
        <v>590117</v>
      </c>
      <c r="C63">
        <v>4103280</v>
      </c>
      <c r="D63">
        <v>13528443</v>
      </c>
      <c r="E63">
        <v>11810521</v>
      </c>
      <c r="F63">
        <v>13711792</v>
      </c>
      <c r="G63">
        <v>10471046</v>
      </c>
      <c r="H63">
        <v>13446608</v>
      </c>
      <c r="I63">
        <v>5056369</v>
      </c>
      <c r="J63">
        <v>7482720</v>
      </c>
      <c r="K63" s="13">
        <v>-16098813</v>
      </c>
      <c r="L63" s="1">
        <f t="shared" si="0"/>
        <v>-39417</v>
      </c>
      <c r="M63" s="3"/>
      <c r="N63" s="3"/>
      <c r="O63" s="3"/>
      <c r="P63" s="3"/>
      <c r="Q63" s="3"/>
      <c r="R63" s="3"/>
      <c r="S63" s="3"/>
      <c r="T63" s="3"/>
    </row>
    <row r="64" spans="1:20" x14ac:dyDescent="0.25">
      <c r="A64" t="s">
        <v>66</v>
      </c>
      <c r="B64">
        <v>695135</v>
      </c>
      <c r="C64">
        <v>4259041</v>
      </c>
      <c r="D64">
        <v>13543116</v>
      </c>
      <c r="E64">
        <v>11789406</v>
      </c>
      <c r="F64">
        <v>13775638</v>
      </c>
      <c r="G64">
        <v>10430735</v>
      </c>
      <c r="H64">
        <v>13563214</v>
      </c>
      <c r="I64">
        <v>5008664</v>
      </c>
      <c r="J64">
        <v>7784941</v>
      </c>
      <c r="K64" s="13">
        <v>-16448862</v>
      </c>
      <c r="L64" s="1">
        <f t="shared" si="0"/>
        <v>-35066</v>
      </c>
      <c r="M64" s="3"/>
      <c r="N64" s="3"/>
      <c r="O64" s="3"/>
      <c r="P64" s="3"/>
      <c r="Q64" s="3"/>
      <c r="R64" s="3"/>
      <c r="S64" s="3"/>
      <c r="T64" s="3"/>
    </row>
    <row r="65" spans="1:20" x14ac:dyDescent="0.25">
      <c r="A65" t="s">
        <v>67</v>
      </c>
      <c r="B65">
        <v>712332</v>
      </c>
      <c r="C65">
        <v>4252632</v>
      </c>
      <c r="D65">
        <v>13720990</v>
      </c>
      <c r="E65">
        <v>12061294</v>
      </c>
      <c r="F65">
        <v>15250615</v>
      </c>
      <c r="G65">
        <v>10847758</v>
      </c>
      <c r="H65">
        <v>14865920</v>
      </c>
      <c r="I65">
        <v>5085955</v>
      </c>
      <c r="J65">
        <v>7977019</v>
      </c>
      <c r="K65" s="13">
        <v>-18832520</v>
      </c>
      <c r="L65" s="1">
        <f t="shared" si="0"/>
        <v>-22053</v>
      </c>
      <c r="M65" s="3"/>
      <c r="N65" s="3"/>
      <c r="O65" s="3"/>
      <c r="P65" s="3"/>
      <c r="Q65" s="3"/>
      <c r="R65" s="3"/>
      <c r="S65" s="3"/>
      <c r="T65" s="3"/>
    </row>
    <row r="66" spans="1:20" x14ac:dyDescent="0.25">
      <c r="A66" t="s">
        <v>68</v>
      </c>
      <c r="B66">
        <v>744988</v>
      </c>
      <c r="C66">
        <v>4048679</v>
      </c>
      <c r="D66">
        <v>13324318</v>
      </c>
      <c r="E66">
        <v>11465265</v>
      </c>
      <c r="F66">
        <v>14347331</v>
      </c>
      <c r="G66">
        <v>10302320</v>
      </c>
      <c r="H66">
        <v>14186513</v>
      </c>
      <c r="I66">
        <v>5127723</v>
      </c>
      <c r="J66">
        <v>8229230</v>
      </c>
      <c r="K66" s="13">
        <v>-18333493</v>
      </c>
      <c r="L66" s="1">
        <f t="shared" si="0"/>
        <v>-64924</v>
      </c>
      <c r="M66" s="3"/>
      <c r="N66" s="3"/>
      <c r="O66" s="3"/>
      <c r="P66" s="3"/>
      <c r="Q66" s="3"/>
      <c r="R66" s="3"/>
      <c r="S66" s="3"/>
      <c r="T66" s="3"/>
    </row>
    <row r="67" spans="1:20" x14ac:dyDescent="0.25">
      <c r="A67" t="s">
        <v>69</v>
      </c>
      <c r="B67">
        <v>702624</v>
      </c>
      <c r="C67">
        <v>3823345</v>
      </c>
      <c r="D67">
        <v>12772420</v>
      </c>
      <c r="E67">
        <v>9997741</v>
      </c>
      <c r="F67">
        <v>12185954</v>
      </c>
      <c r="G67">
        <v>8892843</v>
      </c>
      <c r="H67">
        <v>12091768</v>
      </c>
      <c r="I67">
        <v>5088276</v>
      </c>
      <c r="J67">
        <v>8176186</v>
      </c>
      <c r="K67" s="13">
        <v>-16650078</v>
      </c>
      <c r="L67" s="1">
        <f t="shared" ref="L67:L80" si="1">+B67+C67-D67+G67-H67+I67-J67-K67+E67-F67</f>
        <v>-71421</v>
      </c>
      <c r="M67" s="3"/>
      <c r="N67" s="3"/>
      <c r="O67" s="3"/>
      <c r="P67" s="3"/>
      <c r="Q67" s="3"/>
      <c r="R67" s="3"/>
      <c r="S67" s="3"/>
      <c r="T67" s="3"/>
    </row>
    <row r="68" spans="1:20" x14ac:dyDescent="0.25">
      <c r="A68" t="s">
        <v>70</v>
      </c>
      <c r="B68">
        <v>656202</v>
      </c>
      <c r="C68">
        <v>3708689</v>
      </c>
      <c r="D68">
        <v>12405712</v>
      </c>
      <c r="E68">
        <v>9192407</v>
      </c>
      <c r="F68">
        <v>11532884</v>
      </c>
      <c r="G68">
        <v>8201219</v>
      </c>
      <c r="H68">
        <v>11551875</v>
      </c>
      <c r="I68">
        <v>5014286</v>
      </c>
      <c r="J68">
        <v>8269277</v>
      </c>
      <c r="K68" s="13">
        <v>-16868546</v>
      </c>
      <c r="L68" s="1">
        <f t="shared" si="1"/>
        <v>-118399</v>
      </c>
      <c r="M68" s="3"/>
      <c r="N68" s="3"/>
      <c r="O68" s="3"/>
      <c r="P68" s="3"/>
      <c r="Q68" s="3"/>
      <c r="R68" s="3"/>
      <c r="S68" s="3"/>
      <c r="T68" s="3"/>
    </row>
    <row r="69" spans="1:20" x14ac:dyDescent="0.25">
      <c r="A69" t="s">
        <v>71</v>
      </c>
      <c r="B69">
        <v>706914</v>
      </c>
      <c r="C69">
        <v>3717821</v>
      </c>
      <c r="D69">
        <v>12371022</v>
      </c>
      <c r="E69">
        <v>10132028</v>
      </c>
      <c r="F69">
        <v>12053197</v>
      </c>
      <c r="G69">
        <v>9157741</v>
      </c>
      <c r="H69">
        <v>12257643</v>
      </c>
      <c r="I69">
        <v>5017866</v>
      </c>
      <c r="J69">
        <v>8281434</v>
      </c>
      <c r="K69" s="13">
        <v>-16161430</v>
      </c>
      <c r="L69" s="1">
        <f t="shared" si="1"/>
        <v>-69496</v>
      </c>
      <c r="M69" s="3"/>
      <c r="N69" s="3"/>
      <c r="O69" s="3"/>
      <c r="P69" s="3"/>
      <c r="Q69" s="3"/>
      <c r="R69" s="3"/>
      <c r="S69" s="3"/>
      <c r="T69" s="3"/>
    </row>
    <row r="70" spans="1:20" x14ac:dyDescent="0.25">
      <c r="A70" t="s">
        <v>72</v>
      </c>
      <c r="B70">
        <v>753515</v>
      </c>
      <c r="C70">
        <v>3815340</v>
      </c>
      <c r="D70">
        <v>12812716</v>
      </c>
      <c r="E70">
        <v>10661979</v>
      </c>
      <c r="F70">
        <v>12812655</v>
      </c>
      <c r="G70">
        <v>9846014</v>
      </c>
      <c r="H70">
        <v>12999594</v>
      </c>
      <c r="I70">
        <v>5178889</v>
      </c>
      <c r="J70">
        <v>8448884</v>
      </c>
      <c r="K70" s="13">
        <v>-16775718</v>
      </c>
      <c r="L70" s="1">
        <f t="shared" si="1"/>
        <v>-42394</v>
      </c>
      <c r="M70" s="3"/>
      <c r="N70" s="3"/>
      <c r="O70" s="3"/>
      <c r="P70" s="3"/>
      <c r="Q70" s="3"/>
      <c r="R70" s="3"/>
      <c r="S70" s="3"/>
      <c r="T70" s="3"/>
    </row>
    <row r="71" spans="1:20" x14ac:dyDescent="0.25">
      <c r="A71" t="s">
        <v>73</v>
      </c>
      <c r="B71">
        <v>732923</v>
      </c>
      <c r="C71">
        <v>3795115</v>
      </c>
      <c r="D71">
        <v>13078914</v>
      </c>
      <c r="E71">
        <v>10912826</v>
      </c>
      <c r="F71">
        <v>13734900</v>
      </c>
      <c r="G71">
        <v>10069595</v>
      </c>
      <c r="H71">
        <v>13964726</v>
      </c>
      <c r="I71">
        <v>5204741</v>
      </c>
      <c r="J71">
        <v>8273555</v>
      </c>
      <c r="K71" s="13">
        <v>-18309236</v>
      </c>
      <c r="L71" s="1">
        <f t="shared" si="1"/>
        <v>-27659</v>
      </c>
      <c r="M71" s="3"/>
      <c r="N71" s="3"/>
      <c r="O71" s="3"/>
      <c r="P71" s="3"/>
      <c r="Q71" s="3"/>
      <c r="R71" s="3"/>
      <c r="S71" s="3"/>
      <c r="T71" s="3"/>
    </row>
    <row r="72" spans="1:20" x14ac:dyDescent="0.25">
      <c r="A72" t="s">
        <v>74</v>
      </c>
      <c r="B72">
        <v>719016</v>
      </c>
      <c r="C72">
        <v>3718990</v>
      </c>
      <c r="D72">
        <v>12993322</v>
      </c>
      <c r="E72">
        <v>10594072</v>
      </c>
      <c r="F72">
        <v>13405031</v>
      </c>
      <c r="G72">
        <v>9635583</v>
      </c>
      <c r="H72">
        <v>13496770</v>
      </c>
      <c r="I72">
        <v>5262065</v>
      </c>
      <c r="J72">
        <v>8387902</v>
      </c>
      <c r="K72" s="13">
        <v>-18289983</v>
      </c>
      <c r="L72" s="1">
        <f t="shared" si="1"/>
        <v>-63316</v>
      </c>
      <c r="M72" s="3"/>
      <c r="N72" s="3"/>
      <c r="O72" s="3"/>
      <c r="P72" s="3"/>
      <c r="Q72" s="3"/>
      <c r="R72" s="3"/>
      <c r="S72" s="3"/>
      <c r="T72" s="3"/>
    </row>
    <row r="73" spans="1:20" x14ac:dyDescent="0.25">
      <c r="A73" t="s">
        <v>75</v>
      </c>
      <c r="B73">
        <v>777449</v>
      </c>
      <c r="C73">
        <v>3763288</v>
      </c>
      <c r="D73">
        <v>13920370</v>
      </c>
      <c r="E73">
        <v>11267034</v>
      </c>
      <c r="F73">
        <v>14818496</v>
      </c>
      <c r="G73">
        <v>10525061</v>
      </c>
      <c r="H73">
        <v>14867527</v>
      </c>
      <c r="I73">
        <v>5484333</v>
      </c>
      <c r="J73">
        <v>8621937</v>
      </c>
      <c r="K73" s="13">
        <v>-20416524</v>
      </c>
      <c r="L73" s="1">
        <f t="shared" si="1"/>
        <v>5359</v>
      </c>
      <c r="M73" s="3"/>
      <c r="N73" s="3"/>
      <c r="O73" s="3"/>
      <c r="P73" s="3"/>
      <c r="Q73" s="3"/>
      <c r="R73" s="3"/>
      <c r="S73" s="3"/>
      <c r="T73" s="3"/>
    </row>
    <row r="74" spans="1:20" x14ac:dyDescent="0.25">
      <c r="A74" t="s">
        <v>76</v>
      </c>
      <c r="B74">
        <v>811616</v>
      </c>
      <c r="C74">
        <v>3749841</v>
      </c>
      <c r="D74">
        <v>14147560</v>
      </c>
      <c r="E74">
        <v>11836498</v>
      </c>
      <c r="F74">
        <v>16215737</v>
      </c>
      <c r="G74">
        <v>11212749</v>
      </c>
      <c r="H74">
        <v>16135603</v>
      </c>
      <c r="I74">
        <v>5611891</v>
      </c>
      <c r="J74">
        <v>8764029</v>
      </c>
      <c r="K74" s="13">
        <v>-22017009</v>
      </c>
      <c r="L74" s="1">
        <f t="shared" si="1"/>
        <v>-23325</v>
      </c>
      <c r="M74" s="3"/>
      <c r="N74" s="3"/>
      <c r="O74" s="3"/>
      <c r="P74" s="3"/>
      <c r="Q74" s="3"/>
      <c r="R74" s="3"/>
      <c r="S74" s="3"/>
      <c r="T74" s="3"/>
    </row>
    <row r="75" spans="1:20" x14ac:dyDescent="0.25">
      <c r="A75" t="s">
        <v>77</v>
      </c>
      <c r="B75">
        <v>840562</v>
      </c>
      <c r="C75">
        <v>3776439</v>
      </c>
      <c r="D75">
        <v>14070979</v>
      </c>
      <c r="E75">
        <v>11878534</v>
      </c>
      <c r="F75">
        <v>16870517</v>
      </c>
      <c r="G75">
        <v>11177721</v>
      </c>
      <c r="H75">
        <v>16724246</v>
      </c>
      <c r="I75">
        <v>5622574</v>
      </c>
      <c r="J75">
        <v>8832220</v>
      </c>
      <c r="K75" s="13">
        <v>-23206115</v>
      </c>
      <c r="L75" s="1">
        <f t="shared" si="1"/>
        <v>3983</v>
      </c>
      <c r="M75" s="3"/>
      <c r="N75" s="3"/>
      <c r="O75" s="3"/>
      <c r="P75" s="3"/>
      <c r="Q75" s="3"/>
      <c r="R75" s="3"/>
      <c r="S75" s="3"/>
      <c r="T75" s="3"/>
    </row>
    <row r="76" spans="1:20" x14ac:dyDescent="0.25">
      <c r="A76" t="s">
        <v>78</v>
      </c>
      <c r="B76">
        <v>927267</v>
      </c>
      <c r="C76">
        <v>3887094</v>
      </c>
      <c r="D76">
        <v>14897192</v>
      </c>
      <c r="E76">
        <v>12616026</v>
      </c>
      <c r="F76">
        <v>17904355</v>
      </c>
      <c r="G76">
        <v>11769643</v>
      </c>
      <c r="H76">
        <v>17595542</v>
      </c>
      <c r="I76">
        <v>5772823</v>
      </c>
      <c r="J76">
        <v>9064158</v>
      </c>
      <c r="K76" s="13">
        <v>-24510534</v>
      </c>
      <c r="L76" s="1">
        <f t="shared" si="1"/>
        <v>22140</v>
      </c>
      <c r="M76" s="3"/>
      <c r="N76" s="3"/>
      <c r="O76" s="3"/>
      <c r="P76" s="3"/>
      <c r="Q76" s="3"/>
      <c r="R76" s="3"/>
      <c r="S76" s="3"/>
      <c r="T76" s="3"/>
    </row>
    <row r="77" spans="1:20" x14ac:dyDescent="0.25">
      <c r="A77" t="s">
        <v>79</v>
      </c>
      <c r="B77">
        <v>909945</v>
      </c>
      <c r="C77">
        <v>3774156</v>
      </c>
      <c r="D77">
        <v>14584708</v>
      </c>
      <c r="E77">
        <v>11996289</v>
      </c>
      <c r="F77">
        <v>18561472</v>
      </c>
      <c r="G77">
        <v>11128794</v>
      </c>
      <c r="H77">
        <v>17810047</v>
      </c>
      <c r="I77">
        <v>5594002</v>
      </c>
      <c r="J77">
        <v>9018580</v>
      </c>
      <c r="K77" s="13">
        <v>-26539470</v>
      </c>
      <c r="L77" s="1">
        <f t="shared" si="1"/>
        <v>-32151</v>
      </c>
      <c r="M77" s="3"/>
      <c r="N77" s="3"/>
      <c r="O77" s="3"/>
      <c r="P77" s="3"/>
      <c r="Q77" s="3"/>
      <c r="R77" s="3"/>
      <c r="S77" s="3"/>
      <c r="T77" s="3"/>
    </row>
    <row r="78" spans="1:20" x14ac:dyDescent="0.25">
      <c r="A78" t="s">
        <v>80</v>
      </c>
      <c r="B78">
        <v>1049011</v>
      </c>
      <c r="C78">
        <v>3900629</v>
      </c>
      <c r="D78">
        <v>15209250</v>
      </c>
      <c r="E78">
        <v>12415299</v>
      </c>
      <c r="F78">
        <v>17856147</v>
      </c>
      <c r="G78">
        <v>11487467</v>
      </c>
      <c r="H78">
        <v>16985388</v>
      </c>
      <c r="I78">
        <v>5982252</v>
      </c>
      <c r="J78">
        <v>9431491</v>
      </c>
      <c r="K78" s="13">
        <v>-24652929</v>
      </c>
      <c r="L78" s="1">
        <f t="shared" si="1"/>
        <v>5311</v>
      </c>
      <c r="M78" s="3"/>
      <c r="N78" s="3"/>
      <c r="O78" s="3"/>
      <c r="P78" s="3"/>
      <c r="Q78" s="3"/>
      <c r="R78" s="3"/>
      <c r="S78" s="3"/>
      <c r="T78" s="3"/>
    </row>
    <row r="79" spans="1:20" x14ac:dyDescent="0.25">
      <c r="A79" t="s">
        <v>81</v>
      </c>
      <c r="B79">
        <v>1104088</v>
      </c>
      <c r="C79">
        <v>3942275</v>
      </c>
      <c r="D79">
        <v>15417491</v>
      </c>
      <c r="E79">
        <v>13669636</v>
      </c>
      <c r="F79">
        <v>19855298</v>
      </c>
      <c r="G79">
        <v>12523151</v>
      </c>
      <c r="H79">
        <v>18596463</v>
      </c>
      <c r="I79">
        <v>6161717</v>
      </c>
      <c r="J79">
        <v>9688481</v>
      </c>
      <c r="K79" s="13">
        <v>-26158000</v>
      </c>
      <c r="L79" s="1">
        <f t="shared" si="1"/>
        <v>1134</v>
      </c>
      <c r="M79" s="3"/>
      <c r="N79" s="3"/>
      <c r="O79" s="3"/>
      <c r="P79" s="3"/>
      <c r="Q79" s="3"/>
      <c r="R79" s="3"/>
      <c r="S79" s="3"/>
      <c r="T79" s="3"/>
    </row>
    <row r="80" spans="1:20" x14ac:dyDescent="0.25">
      <c r="A80" t="s">
        <v>150</v>
      </c>
      <c r="B80">
        <v>1244690</v>
      </c>
      <c r="C80">
        <v>3993635</v>
      </c>
      <c r="D80">
        <v>15801670</v>
      </c>
      <c r="E80">
        <v>14569214</v>
      </c>
      <c r="F80">
        <v>21454986</v>
      </c>
      <c r="G80">
        <v>13227467</v>
      </c>
      <c r="H80">
        <v>19903168</v>
      </c>
      <c r="I80">
        <v>6375630</v>
      </c>
      <c r="J80">
        <v>9876383</v>
      </c>
      <c r="K80" s="13">
        <v>-27613957</v>
      </c>
      <c r="L80" s="1">
        <f t="shared" si="1"/>
        <v>-11614</v>
      </c>
      <c r="M80" s="3"/>
      <c r="N80" s="3"/>
      <c r="O80" s="3"/>
      <c r="P80" s="3"/>
      <c r="Q80" s="3"/>
      <c r="R80" s="3"/>
      <c r="S80" s="3"/>
      <c r="T80" s="3"/>
    </row>
    <row r="81" spans="1:20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x14ac:dyDescent="0.2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x14ac:dyDescent="0.25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x14ac:dyDescent="0.25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x14ac:dyDescent="0.2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x14ac:dyDescent="0.25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x14ac:dyDescent="0.2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x14ac:dyDescent="0.2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x14ac:dyDescent="0.2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x14ac:dyDescent="0.2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x14ac:dyDescent="0.25">
      <c r="A106" s="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x14ac:dyDescent="0.25">
      <c r="A107" s="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x14ac:dyDescent="0.25">
      <c r="A108" s="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x14ac:dyDescent="0.25">
      <c r="A109" s="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x14ac:dyDescent="0.2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x14ac:dyDescent="0.2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x14ac:dyDescent="0.2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x14ac:dyDescent="0.2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x14ac:dyDescent="0.2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x14ac:dyDescent="0.2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x14ac:dyDescent="0.2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x14ac:dyDescent="0.25">
      <c r="A117" s="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x14ac:dyDescent="0.2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x14ac:dyDescent="0.2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x14ac:dyDescent="0.2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D0651-EA92-46CE-91DD-8C6ED6DBEF2F}">
  <dimension ref="A1:AA264"/>
  <sheetViews>
    <sheetView workbookViewId="0">
      <pane xSplit="1" ySplit="1" topLeftCell="H87" activePane="bottomRight" state="frozen"/>
      <selection pane="topRight" activeCell="B1" sqref="B1"/>
      <selection pane="bottomLeft" activeCell="A2" sqref="A2"/>
      <selection pane="bottomRight" activeCell="M89" sqref="M89"/>
    </sheetView>
  </sheetViews>
  <sheetFormatPr defaultColWidth="14.85546875" defaultRowHeight="15" x14ac:dyDescent="0.25"/>
  <sheetData>
    <row r="1" spans="1:27" ht="94.7" customHeight="1" x14ac:dyDescent="0.25">
      <c r="A1" s="1" t="s">
        <v>0</v>
      </c>
      <c r="B1" s="1" t="s">
        <v>91</v>
      </c>
      <c r="C1" s="1" t="s">
        <v>95</v>
      </c>
      <c r="D1" s="1" t="s">
        <v>92</v>
      </c>
      <c r="E1" s="1" t="s">
        <v>96</v>
      </c>
      <c r="F1" s="1" t="s">
        <v>93</v>
      </c>
      <c r="G1" s="1" t="s">
        <v>97</v>
      </c>
      <c r="H1" s="1" t="s">
        <v>94</v>
      </c>
      <c r="I1" s="1" t="s">
        <v>98</v>
      </c>
      <c r="J1" s="1" t="s">
        <v>1</v>
      </c>
      <c r="K1" s="1" t="s">
        <v>104</v>
      </c>
      <c r="L1" s="1" t="s">
        <v>99</v>
      </c>
      <c r="M1" s="1" t="s">
        <v>2</v>
      </c>
      <c r="N1" s="1" t="s">
        <v>100</v>
      </c>
      <c r="O1" s="1" t="s">
        <v>105</v>
      </c>
      <c r="P1" s="1" t="s">
        <v>101</v>
      </c>
      <c r="Q1" s="1" t="s">
        <v>106</v>
      </c>
      <c r="R1" s="1" t="s">
        <v>102</v>
      </c>
      <c r="S1" s="1" t="s">
        <v>107</v>
      </c>
      <c r="T1" s="1" t="s">
        <v>103</v>
      </c>
      <c r="U1" t="str">
        <f>+'BOP PIIE data'!J1</f>
        <v>United States, Current Account, Balance, Total, SA, USD</v>
      </c>
      <c r="V1" t="str">
        <f>+'BOP PIIE data'!M1</f>
        <v>United States, Financial Account, Balance, Total, All Countries, SA, USD Billion</v>
      </c>
      <c r="AA1" t="s">
        <v>152</v>
      </c>
    </row>
    <row r="2" spans="1:27" x14ac:dyDescent="0.25">
      <c r="A2" s="5">
        <v>21916</v>
      </c>
      <c r="B2" s="3">
        <f>+'BOP PIIE data'!B2</f>
        <v>4685000000</v>
      </c>
      <c r="C2" s="3">
        <f>+'BOP PIIE data'!F2</f>
        <v>3812000000</v>
      </c>
      <c r="D2" s="3">
        <f>+'BOP PIIE data'!C2</f>
        <v>1543000000</v>
      </c>
      <c r="E2" s="3">
        <f>+'BOP PIIE data'!G2</f>
        <v>1907000000</v>
      </c>
      <c r="F2" s="3">
        <f>+'BOP PIIE data'!D2</f>
        <v>1127000000</v>
      </c>
      <c r="G2" s="3">
        <f>+'BOP PIIE data'!H2</f>
        <v>331000000</v>
      </c>
      <c r="H2" s="3">
        <f>+'BOP PIIE data'!E2</f>
        <v>0</v>
      </c>
      <c r="I2" s="3">
        <f>+'BOP PIIE data'!I2</f>
        <v>955000000</v>
      </c>
      <c r="J2" s="3">
        <f>+'BOP PIIE data'!N2</f>
        <v>664000000</v>
      </c>
      <c r="K2" s="3">
        <f>+'BOP PIIE data'!T2</f>
        <v>89000000</v>
      </c>
      <c r="L2" s="3">
        <f>+'BOP PIIE data'!O2</f>
        <v>266000000</v>
      </c>
      <c r="M2" s="3">
        <f>+'BOP PIIE data'!U2</f>
        <v>197000000</v>
      </c>
      <c r="N2" s="3">
        <f>+'BOP PIIE data'!P2</f>
        <v>0</v>
      </c>
      <c r="O2" s="3">
        <f>+'BOP PIIE data'!V2</f>
        <v>0</v>
      </c>
      <c r="P2" s="3">
        <f>+'BOP PIIE data'!Q2</f>
        <v>0</v>
      </c>
      <c r="Q2" s="3">
        <f>+'BOP PIIE data'!W2</f>
        <v>0</v>
      </c>
      <c r="R2" s="3">
        <f>+'BOP PIIE data'!R2</f>
        <v>295000000</v>
      </c>
      <c r="S2" s="3">
        <f>+'BOP PIIE data'!X2</f>
        <v>640000000</v>
      </c>
      <c r="T2" s="3">
        <f>+'BOP PIIE data'!S2</f>
        <v>-159000000</v>
      </c>
      <c r="U2" s="10">
        <f>+'BOP PIIE data'!J2</f>
        <v>350000000</v>
      </c>
      <c r="V2" s="10">
        <f>+'BOP PIIE data'!M2</f>
        <v>140000000</v>
      </c>
      <c r="W2" s="10">
        <f>+B2-C2+D2-E2+F2-G2+H2-I2-U2</f>
        <v>0</v>
      </c>
      <c r="X2" s="10">
        <f>+J2-K2+L2-M2+R2-S2+T2-V2</f>
        <v>0</v>
      </c>
    </row>
    <row r="3" spans="1:27" x14ac:dyDescent="0.25">
      <c r="A3" s="5">
        <v>22007</v>
      </c>
      <c r="B3" s="3">
        <f>+'BOP PIIE data'!B3</f>
        <v>4916000000</v>
      </c>
      <c r="C3" s="3">
        <f>+'BOP PIIE data'!F3</f>
        <v>3858000000</v>
      </c>
      <c r="D3" s="3">
        <f>+'BOP PIIE data'!C3</f>
        <v>1715000000</v>
      </c>
      <c r="E3" s="3">
        <f>+'BOP PIIE data'!G3</f>
        <v>1906000000</v>
      </c>
      <c r="F3" s="3">
        <f>+'BOP PIIE data'!D3</f>
        <v>1131000000</v>
      </c>
      <c r="G3" s="3">
        <f>+'BOP PIIE data'!H3</f>
        <v>314000000</v>
      </c>
      <c r="H3" s="3">
        <f>+'BOP PIIE data'!E3</f>
        <v>0</v>
      </c>
      <c r="I3" s="3">
        <f>+'BOP PIIE data'!I3</f>
        <v>1154000000</v>
      </c>
      <c r="J3" s="3">
        <f>+'BOP PIIE data'!N3</f>
        <v>586000000</v>
      </c>
      <c r="K3" s="3">
        <f>+'BOP PIIE data'!T3</f>
        <v>102000000</v>
      </c>
      <c r="L3" s="3">
        <f>+'BOP PIIE data'!O3</f>
        <v>166000000</v>
      </c>
      <c r="M3" s="3">
        <f>+'BOP PIIE data'!U3</f>
        <v>27000000</v>
      </c>
      <c r="N3" s="3">
        <f>+'BOP PIIE data'!P3</f>
        <v>0</v>
      </c>
      <c r="O3" s="3">
        <f>+'BOP PIIE data'!V3</f>
        <v>0</v>
      </c>
      <c r="P3" s="3">
        <f>+'BOP PIIE data'!Q3</f>
        <v>0</v>
      </c>
      <c r="Q3" s="3">
        <f>+'BOP PIIE data'!W3</f>
        <v>0</v>
      </c>
      <c r="R3" s="3">
        <f>+'BOP PIIE data'!R3</f>
        <v>579000000</v>
      </c>
      <c r="S3" s="3">
        <f>+'BOP PIIE data'!X3</f>
        <v>783000000</v>
      </c>
      <c r="T3" s="3">
        <f>+'BOP PIIE data'!S3</f>
        <v>-175000000</v>
      </c>
      <c r="U3" s="10">
        <f>+'BOP PIIE data'!J3</f>
        <v>530000000</v>
      </c>
      <c r="V3" s="10">
        <f>+'BOP PIIE data'!M3</f>
        <v>244000000</v>
      </c>
      <c r="W3" s="10">
        <f t="shared" ref="W3:W66" si="0">+B3-C3+D3-E3+F3-G3+H3-I3-U3</f>
        <v>0</v>
      </c>
      <c r="X3" s="10">
        <f t="shared" ref="X3:X66" si="1">+J3-K3+L3-M3+R3-S3+T3-V3</f>
        <v>0</v>
      </c>
    </row>
    <row r="4" spans="1:27" x14ac:dyDescent="0.25">
      <c r="A4" s="5">
        <v>22098</v>
      </c>
      <c r="B4" s="3">
        <f>+'BOP PIIE data'!B4</f>
        <v>5031000000</v>
      </c>
      <c r="C4" s="3">
        <f>+'BOP PIIE data'!F4</f>
        <v>3648000000</v>
      </c>
      <c r="D4" s="3">
        <f>+'BOP PIIE data'!C4</f>
        <v>1453000000</v>
      </c>
      <c r="E4" s="3">
        <f>+'BOP PIIE data'!G4</f>
        <v>1970000000</v>
      </c>
      <c r="F4" s="3">
        <f>+'BOP PIIE data'!D4</f>
        <v>1166000000</v>
      </c>
      <c r="G4" s="3">
        <f>+'BOP PIIE data'!H4</f>
        <v>307000000</v>
      </c>
      <c r="H4" s="3">
        <f>+'BOP PIIE data'!E4</f>
        <v>0</v>
      </c>
      <c r="I4" s="3">
        <f>+'BOP PIIE data'!I4</f>
        <v>889000000</v>
      </c>
      <c r="J4" s="3">
        <f>+'BOP PIIE data'!N4</f>
        <v>754000000</v>
      </c>
      <c r="K4" s="3">
        <f>+'BOP PIIE data'!T4</f>
        <v>93000000</v>
      </c>
      <c r="L4" s="3">
        <f>+'BOP PIIE data'!O4</f>
        <v>111000000</v>
      </c>
      <c r="M4" s="3">
        <f>+'BOP PIIE data'!U4</f>
        <v>138000000</v>
      </c>
      <c r="N4" s="3">
        <f>+'BOP PIIE data'!P4</f>
        <v>0</v>
      </c>
      <c r="O4" s="3">
        <f>+'BOP PIIE data'!V4</f>
        <v>0</v>
      </c>
      <c r="P4" s="3">
        <f>+'BOP PIIE data'!Q4</f>
        <v>0</v>
      </c>
      <c r="Q4" s="3">
        <f>+'BOP PIIE data'!W4</f>
        <v>0</v>
      </c>
      <c r="R4" s="3">
        <f>+'BOP PIIE data'!R4</f>
        <v>831000000</v>
      </c>
      <c r="S4" s="3">
        <f>+'BOP PIIE data'!X4</f>
        <v>150000000</v>
      </c>
      <c r="T4" s="3">
        <f>+'BOP PIIE data'!S4</f>
        <v>-740000000</v>
      </c>
      <c r="U4" s="10">
        <f>+'BOP PIIE data'!J4</f>
        <v>836000000</v>
      </c>
      <c r="V4" s="10">
        <f>+'BOP PIIE data'!M4</f>
        <v>575000000</v>
      </c>
      <c r="W4" s="10">
        <f t="shared" si="0"/>
        <v>0</v>
      </c>
      <c r="X4" s="10">
        <f t="shared" si="1"/>
        <v>0</v>
      </c>
    </row>
    <row r="5" spans="1:27" x14ac:dyDescent="0.25">
      <c r="A5" s="5">
        <v>22190</v>
      </c>
      <c r="B5" s="3">
        <f>+'BOP PIIE data'!B5</f>
        <v>5018000000</v>
      </c>
      <c r="C5" s="3">
        <f>+'BOP PIIE data'!F5</f>
        <v>3440000000</v>
      </c>
      <c r="D5" s="3">
        <f>+'BOP PIIE data'!C5</f>
        <v>1580000000</v>
      </c>
      <c r="E5" s="3">
        <f>+'BOP PIIE data'!G5</f>
        <v>1892000000</v>
      </c>
      <c r="F5" s="3">
        <f>+'BOP PIIE data'!D5</f>
        <v>1193000000</v>
      </c>
      <c r="G5" s="3">
        <f>+'BOP PIIE data'!H5</f>
        <v>287000000</v>
      </c>
      <c r="H5" s="3">
        <f>+'BOP PIIE data'!E5</f>
        <v>0</v>
      </c>
      <c r="I5" s="3">
        <f>+'BOP PIIE data'!I5</f>
        <v>1064000000</v>
      </c>
      <c r="J5" s="3">
        <f>+'BOP PIIE data'!N5</f>
        <v>936000000</v>
      </c>
      <c r="K5" s="3">
        <f>+'BOP PIIE data'!T5</f>
        <v>31000000</v>
      </c>
      <c r="L5" s="3">
        <f>+'BOP PIIE data'!O5</f>
        <v>120000000</v>
      </c>
      <c r="M5" s="3">
        <f>+'BOP PIIE data'!U5</f>
        <v>211000000</v>
      </c>
      <c r="N5" s="3">
        <f>+'BOP PIIE data'!P5</f>
        <v>0</v>
      </c>
      <c r="O5" s="3">
        <f>+'BOP PIIE data'!V5</f>
        <v>0</v>
      </c>
      <c r="P5" s="3">
        <f>+'BOP PIIE data'!Q5</f>
        <v>0</v>
      </c>
      <c r="Q5" s="3">
        <f>+'BOP PIIE data'!W5</f>
        <v>0</v>
      </c>
      <c r="R5" s="3">
        <f>+'BOP PIIE data'!R5</f>
        <v>938000000</v>
      </c>
      <c r="S5" s="3">
        <f>+'BOP PIIE data'!X5</f>
        <v>-165000000</v>
      </c>
      <c r="T5" s="3">
        <f>+'BOP PIIE data'!S5</f>
        <v>-1071000000</v>
      </c>
      <c r="U5" s="10">
        <f>+'BOP PIIE data'!J5</f>
        <v>1108000000</v>
      </c>
      <c r="V5" s="10">
        <f>+'BOP PIIE data'!M5</f>
        <v>846000000</v>
      </c>
      <c r="W5" s="10">
        <f t="shared" si="0"/>
        <v>0</v>
      </c>
      <c r="X5" s="10">
        <f t="shared" si="1"/>
        <v>0</v>
      </c>
    </row>
    <row r="6" spans="1:27" x14ac:dyDescent="0.25">
      <c r="A6" s="5">
        <v>22282</v>
      </c>
      <c r="B6" s="3">
        <f>+'BOP PIIE data'!B6</f>
        <v>5095000000</v>
      </c>
      <c r="C6" s="3">
        <f>+'BOP PIIE data'!F6</f>
        <v>3394000000</v>
      </c>
      <c r="D6" s="3">
        <f>+'BOP PIIE data'!C6</f>
        <v>1481000000</v>
      </c>
      <c r="E6" s="3">
        <f>+'BOP PIIE data'!G6</f>
        <v>1912000000</v>
      </c>
      <c r="F6" s="3">
        <f>+'BOP PIIE data'!D6</f>
        <v>1251000000</v>
      </c>
      <c r="G6" s="3">
        <f>+'BOP PIIE data'!H6</f>
        <v>293000000</v>
      </c>
      <c r="H6" s="3">
        <f>+'BOP PIIE data'!E6</f>
        <v>0</v>
      </c>
      <c r="I6" s="3">
        <f>+'BOP PIIE data'!I6</f>
        <v>989000000</v>
      </c>
      <c r="J6" s="3">
        <f>+'BOP PIIE data'!N6</f>
        <v>774000000</v>
      </c>
      <c r="K6" s="3">
        <f>+'BOP PIIE data'!T6</f>
        <v>68000000</v>
      </c>
      <c r="L6" s="3">
        <f>+'BOP PIIE data'!O6</f>
        <v>135000000</v>
      </c>
      <c r="M6" s="3">
        <f>+'BOP PIIE data'!U6</f>
        <v>88000000</v>
      </c>
      <c r="N6" s="3">
        <f>+'BOP PIIE data'!P6</f>
        <v>0</v>
      </c>
      <c r="O6" s="3">
        <f>+'BOP PIIE data'!V6</f>
        <v>0</v>
      </c>
      <c r="P6" s="3">
        <f>+'BOP PIIE data'!Q6</f>
        <v>0</v>
      </c>
      <c r="Q6" s="3">
        <f>+'BOP PIIE data'!W6</f>
        <v>0</v>
      </c>
      <c r="R6" s="3">
        <f>+'BOP PIIE data'!R6</f>
        <v>782000000</v>
      </c>
      <c r="S6" s="3">
        <f>+'BOP PIIE data'!X6</f>
        <v>279000000</v>
      </c>
      <c r="T6" s="3">
        <f>+'BOP PIIE data'!S6</f>
        <v>-371000000</v>
      </c>
      <c r="U6" s="10">
        <f>+'BOP PIIE data'!J6</f>
        <v>1239000000</v>
      </c>
      <c r="V6" s="10">
        <f>+'BOP PIIE data'!M6</f>
        <v>885000000</v>
      </c>
      <c r="W6" s="10">
        <f t="shared" si="0"/>
        <v>0</v>
      </c>
      <c r="X6" s="10">
        <f t="shared" si="1"/>
        <v>0</v>
      </c>
    </row>
    <row r="7" spans="1:27" x14ac:dyDescent="0.25">
      <c r="A7" s="5">
        <v>22372</v>
      </c>
      <c r="B7" s="3">
        <f>+'BOP PIIE data'!B7</f>
        <v>4806000000</v>
      </c>
      <c r="C7" s="3">
        <f>+'BOP PIIE data'!F7</f>
        <v>3438000000</v>
      </c>
      <c r="D7" s="3">
        <f>+'BOP PIIE data'!C7</f>
        <v>1758000000</v>
      </c>
      <c r="E7" s="3">
        <f>+'BOP PIIE data'!G7</f>
        <v>1922000000</v>
      </c>
      <c r="F7" s="3">
        <f>+'BOP PIIE data'!D7</f>
        <v>1209000000</v>
      </c>
      <c r="G7" s="3">
        <f>+'BOP PIIE data'!H7</f>
        <v>299000000</v>
      </c>
      <c r="H7" s="3">
        <f>+'BOP PIIE data'!E7</f>
        <v>0</v>
      </c>
      <c r="I7" s="3">
        <f>+'BOP PIIE data'!I7</f>
        <v>1208000000</v>
      </c>
      <c r="J7" s="3">
        <f>+'BOP PIIE data'!N7</f>
        <v>551000000</v>
      </c>
      <c r="K7" s="3">
        <f>+'BOP PIIE data'!T7</f>
        <v>86000000</v>
      </c>
      <c r="L7" s="3">
        <f>+'BOP PIIE data'!O7</f>
        <v>246000000</v>
      </c>
      <c r="M7" s="3">
        <f>+'BOP PIIE data'!U7</f>
        <v>-195000000</v>
      </c>
      <c r="N7" s="3">
        <f>+'BOP PIIE data'!P7</f>
        <v>0</v>
      </c>
      <c r="O7" s="3">
        <f>+'BOP PIIE data'!V7</f>
        <v>0</v>
      </c>
      <c r="P7" s="3">
        <f>+'BOP PIIE data'!Q7</f>
        <v>0</v>
      </c>
      <c r="Q7" s="3">
        <f>+'BOP PIIE data'!W7</f>
        <v>0</v>
      </c>
      <c r="R7" s="3">
        <f>+'BOP PIIE data'!R7</f>
        <v>-88000000</v>
      </c>
      <c r="S7" s="3">
        <f>+'BOP PIIE data'!X7</f>
        <v>729000000</v>
      </c>
      <c r="T7" s="3">
        <f>+'BOP PIIE data'!S7</f>
        <v>320000000</v>
      </c>
      <c r="U7" s="10">
        <f>+'BOP PIIE data'!J7</f>
        <v>906000000</v>
      </c>
      <c r="V7" s="10">
        <f>+'BOP PIIE data'!M7</f>
        <v>409000000</v>
      </c>
      <c r="W7" s="10">
        <f t="shared" si="0"/>
        <v>0</v>
      </c>
      <c r="X7" s="10">
        <f t="shared" si="1"/>
        <v>0</v>
      </c>
    </row>
    <row r="8" spans="1:27" x14ac:dyDescent="0.25">
      <c r="A8" s="5">
        <v>22463</v>
      </c>
      <c r="B8" s="3">
        <f>+'BOP PIIE data'!B8</f>
        <v>5038000000</v>
      </c>
      <c r="C8" s="3">
        <f>+'BOP PIIE data'!F8</f>
        <v>3809000000</v>
      </c>
      <c r="D8" s="3">
        <f>+'BOP PIIE data'!C8</f>
        <v>1468000000</v>
      </c>
      <c r="E8" s="3">
        <f>+'BOP PIIE data'!G8</f>
        <v>1900000000</v>
      </c>
      <c r="F8" s="3">
        <f>+'BOP PIIE data'!D8</f>
        <v>1251000000</v>
      </c>
      <c r="G8" s="3">
        <f>+'BOP PIIE data'!H8</f>
        <v>317000000</v>
      </c>
      <c r="H8" s="3">
        <f>+'BOP PIIE data'!E8</f>
        <v>0</v>
      </c>
      <c r="I8" s="3">
        <f>+'BOP PIIE data'!I8</f>
        <v>887000000</v>
      </c>
      <c r="J8" s="3">
        <f>+'BOP PIIE data'!N8</f>
        <v>737000000</v>
      </c>
      <c r="K8" s="3">
        <f>+'BOP PIIE data'!T8</f>
        <v>58000000</v>
      </c>
      <c r="L8" s="3">
        <f>+'BOP PIIE data'!O8</f>
        <v>124000000</v>
      </c>
      <c r="M8" s="3">
        <f>+'BOP PIIE data'!U8</f>
        <v>589000000</v>
      </c>
      <c r="N8" s="3">
        <f>+'BOP PIIE data'!P8</f>
        <v>0</v>
      </c>
      <c r="O8" s="3">
        <f>+'BOP PIIE data'!V8</f>
        <v>0</v>
      </c>
      <c r="P8" s="3">
        <f>+'BOP PIIE data'!Q8</f>
        <v>0</v>
      </c>
      <c r="Q8" s="3">
        <f>+'BOP PIIE data'!W8</f>
        <v>0</v>
      </c>
      <c r="R8" s="3">
        <f>+'BOP PIIE data'!R8</f>
        <v>855000000</v>
      </c>
      <c r="S8" s="3">
        <f>+'BOP PIIE data'!X8</f>
        <v>287000000</v>
      </c>
      <c r="T8" s="3">
        <f>+'BOP PIIE data'!S8</f>
        <v>212000000</v>
      </c>
      <c r="U8" s="10">
        <f>+'BOP PIIE data'!J8</f>
        <v>844000000</v>
      </c>
      <c r="V8" s="10">
        <f>+'BOP PIIE data'!M8</f>
        <v>994000000</v>
      </c>
      <c r="W8" s="10">
        <f t="shared" si="0"/>
        <v>0</v>
      </c>
      <c r="X8" s="10">
        <f t="shared" si="1"/>
        <v>0</v>
      </c>
    </row>
    <row r="9" spans="1:27" x14ac:dyDescent="0.25">
      <c r="A9" s="5">
        <v>22555</v>
      </c>
      <c r="B9" s="3">
        <f>+'BOP PIIE data'!B9</f>
        <v>5169000000</v>
      </c>
      <c r="C9" s="3">
        <f>+'BOP PIIE data'!F9</f>
        <v>3896000000</v>
      </c>
      <c r="D9" s="3">
        <f>+'BOP PIIE data'!C9</f>
        <v>1590000000</v>
      </c>
      <c r="E9" s="3">
        <f>+'BOP PIIE data'!G9</f>
        <v>1939000000</v>
      </c>
      <c r="F9" s="3">
        <f>+'BOP PIIE data'!D9</f>
        <v>1288000000</v>
      </c>
      <c r="G9" s="3">
        <f>+'BOP PIIE data'!H9</f>
        <v>336000000</v>
      </c>
      <c r="H9" s="3">
        <f>+'BOP PIIE data'!E9</f>
        <v>0</v>
      </c>
      <c r="I9" s="3">
        <f>+'BOP PIIE data'!I9</f>
        <v>1043000000</v>
      </c>
      <c r="J9" s="3">
        <f>+'BOP PIIE data'!N9</f>
        <v>592000000</v>
      </c>
      <c r="K9" s="3">
        <f>+'BOP PIIE data'!T9</f>
        <v>99000000</v>
      </c>
      <c r="L9" s="3">
        <f>+'BOP PIIE data'!O9</f>
        <v>257000000</v>
      </c>
      <c r="M9" s="3">
        <f>+'BOP PIIE data'!U9</f>
        <v>227000000</v>
      </c>
      <c r="N9" s="3">
        <f>+'BOP PIIE data'!P9</f>
        <v>0</v>
      </c>
      <c r="O9" s="3">
        <f>+'BOP PIIE data'!V9</f>
        <v>0</v>
      </c>
      <c r="P9" s="3">
        <f>+'BOP PIIE data'!Q9</f>
        <v>0</v>
      </c>
      <c r="Q9" s="3">
        <f>+'BOP PIIE data'!W9</f>
        <v>0</v>
      </c>
      <c r="R9" s="3">
        <f>+'BOP PIIE data'!R9</f>
        <v>1179000000</v>
      </c>
      <c r="S9" s="3">
        <f>+'BOP PIIE data'!X9</f>
        <v>389000000</v>
      </c>
      <c r="T9" s="3">
        <f>+'BOP PIIE data'!S9</f>
        <v>-768000000</v>
      </c>
      <c r="U9" s="10">
        <f>+'BOP PIIE data'!J9</f>
        <v>833000000</v>
      </c>
      <c r="V9" s="10">
        <f>+'BOP PIIE data'!M9</f>
        <v>545000000</v>
      </c>
      <c r="W9" s="10">
        <f t="shared" si="0"/>
        <v>0</v>
      </c>
      <c r="X9" s="10">
        <f t="shared" si="1"/>
        <v>0</v>
      </c>
    </row>
    <row r="10" spans="1:27" x14ac:dyDescent="0.25">
      <c r="A10" s="5">
        <v>22647</v>
      </c>
      <c r="B10" s="3">
        <f>+'BOP PIIE data'!B10</f>
        <v>5077000000</v>
      </c>
      <c r="C10" s="3">
        <f>+'BOP PIIE data'!F10</f>
        <v>3966000000</v>
      </c>
      <c r="D10" s="3">
        <f>+'BOP PIIE data'!C10</f>
        <v>1666000000</v>
      </c>
      <c r="E10" s="3">
        <f>+'BOP PIIE data'!G10</f>
        <v>1971000000</v>
      </c>
      <c r="F10" s="3">
        <f>+'BOP PIIE data'!D10</f>
        <v>1272000000</v>
      </c>
      <c r="G10" s="3">
        <f>+'BOP PIIE data'!H10</f>
        <v>319000000</v>
      </c>
      <c r="H10" s="3">
        <f>+'BOP PIIE data'!E10</f>
        <v>0</v>
      </c>
      <c r="I10" s="3">
        <f>+'BOP PIIE data'!I10</f>
        <v>1113000000</v>
      </c>
      <c r="J10" s="3">
        <f>+'BOP PIIE data'!N10</f>
        <v>545000000</v>
      </c>
      <c r="K10" s="3">
        <f>+'BOP PIIE data'!T10</f>
        <v>89000000</v>
      </c>
      <c r="L10" s="3">
        <f>+'BOP PIIE data'!O10</f>
        <v>196000000</v>
      </c>
      <c r="M10" s="3">
        <f>+'BOP PIIE data'!U10</f>
        <v>133000000</v>
      </c>
      <c r="N10" s="3">
        <f>+'BOP PIIE data'!P10</f>
        <v>0</v>
      </c>
      <c r="O10" s="3">
        <f>+'BOP PIIE data'!V10</f>
        <v>0</v>
      </c>
      <c r="P10" s="3">
        <f>+'BOP PIIE data'!Q10</f>
        <v>0</v>
      </c>
      <c r="Q10" s="3">
        <f>+'BOP PIIE data'!W10</f>
        <v>0</v>
      </c>
      <c r="R10" s="3">
        <f>+'BOP PIIE data'!R10</f>
        <v>987000000</v>
      </c>
      <c r="S10" s="3">
        <f>+'BOP PIIE data'!X10</f>
        <v>515000000</v>
      </c>
      <c r="T10" s="3">
        <f>+'BOP PIIE data'!S10</f>
        <v>-427000000</v>
      </c>
      <c r="U10" s="10">
        <f>+'BOP PIIE data'!J10</f>
        <v>646000000</v>
      </c>
      <c r="V10" s="10">
        <f>+'BOP PIIE data'!M10</f>
        <v>564000000</v>
      </c>
      <c r="W10" s="10">
        <f t="shared" si="0"/>
        <v>0</v>
      </c>
      <c r="X10" s="10">
        <f t="shared" si="1"/>
        <v>0</v>
      </c>
    </row>
    <row r="11" spans="1:27" x14ac:dyDescent="0.25">
      <c r="A11" s="5">
        <v>22737</v>
      </c>
      <c r="B11" s="3">
        <f>+'BOP PIIE data'!B11</f>
        <v>5336000000</v>
      </c>
      <c r="C11" s="3">
        <f>+'BOP PIIE data'!F11</f>
        <v>4080000000</v>
      </c>
      <c r="D11" s="3">
        <f>+'BOP PIIE data'!C11</f>
        <v>2004000000</v>
      </c>
      <c r="E11" s="3">
        <f>+'BOP PIIE data'!G11</f>
        <v>1992000000</v>
      </c>
      <c r="F11" s="3">
        <f>+'BOP PIIE data'!D11</f>
        <v>1379000000</v>
      </c>
      <c r="G11" s="3">
        <f>+'BOP PIIE data'!H11</f>
        <v>330000000</v>
      </c>
      <c r="H11" s="3">
        <f>+'BOP PIIE data'!E11</f>
        <v>0</v>
      </c>
      <c r="I11" s="3">
        <f>+'BOP PIIE data'!I11</f>
        <v>1272000000</v>
      </c>
      <c r="J11" s="3">
        <f>+'BOP PIIE data'!N11</f>
        <v>716000000</v>
      </c>
      <c r="K11" s="3">
        <f>+'BOP PIIE data'!T11</f>
        <v>130000000</v>
      </c>
      <c r="L11" s="3">
        <f>+'BOP PIIE data'!O11</f>
        <v>308000000</v>
      </c>
      <c r="M11" s="3">
        <f>+'BOP PIIE data'!U11</f>
        <v>451000000</v>
      </c>
      <c r="N11" s="3">
        <f>+'BOP PIIE data'!P11</f>
        <v>0</v>
      </c>
      <c r="O11" s="3">
        <f>+'BOP PIIE data'!V11</f>
        <v>0</v>
      </c>
      <c r="P11" s="3">
        <f>+'BOP PIIE data'!Q11</f>
        <v>0</v>
      </c>
      <c r="Q11" s="3">
        <f>+'BOP PIIE data'!W11</f>
        <v>0</v>
      </c>
      <c r="R11" s="3">
        <f>+'BOP PIIE data'!R11</f>
        <v>274000000</v>
      </c>
      <c r="S11" s="3">
        <f>+'BOP PIIE data'!X11</f>
        <v>94000000</v>
      </c>
      <c r="T11" s="3">
        <f>+'BOP PIIE data'!S11</f>
        <v>163000000</v>
      </c>
      <c r="U11" s="10">
        <f>+'BOP PIIE data'!J11</f>
        <v>1045000000</v>
      </c>
      <c r="V11" s="10">
        <f>+'BOP PIIE data'!M11</f>
        <v>786000000</v>
      </c>
      <c r="W11" s="10">
        <f t="shared" si="0"/>
        <v>0</v>
      </c>
      <c r="X11" s="10">
        <f t="shared" si="1"/>
        <v>0</v>
      </c>
    </row>
    <row r="12" spans="1:27" x14ac:dyDescent="0.25">
      <c r="A12" s="5">
        <v>22828</v>
      </c>
      <c r="B12" s="3">
        <f>+'BOP PIIE data'!B12</f>
        <v>5331000000</v>
      </c>
      <c r="C12" s="3">
        <f>+'BOP PIIE data'!F12</f>
        <v>4116000000</v>
      </c>
      <c r="D12" s="3">
        <f>+'BOP PIIE data'!C12</f>
        <v>1567000000</v>
      </c>
      <c r="E12" s="3">
        <f>+'BOP PIIE data'!G12</f>
        <v>2005000000</v>
      </c>
      <c r="F12" s="3">
        <f>+'BOP PIIE data'!D12</f>
        <v>1397000000</v>
      </c>
      <c r="G12" s="3">
        <f>+'BOP PIIE data'!H12</f>
        <v>334000000</v>
      </c>
      <c r="H12" s="3">
        <f>+'BOP PIIE data'!E12</f>
        <v>0</v>
      </c>
      <c r="I12" s="3">
        <f>+'BOP PIIE data'!I12</f>
        <v>879000000</v>
      </c>
      <c r="J12" s="3">
        <f>+'BOP PIIE data'!N12</f>
        <v>811000000</v>
      </c>
      <c r="K12" s="3">
        <f>+'BOP PIIE data'!T12</f>
        <v>59000000</v>
      </c>
      <c r="L12" s="3">
        <f>+'BOP PIIE data'!O12</f>
        <v>87000000</v>
      </c>
      <c r="M12" s="3">
        <f>+'BOP PIIE data'!U12</f>
        <v>627000000</v>
      </c>
      <c r="N12" s="3">
        <f>+'BOP PIIE data'!P12</f>
        <v>0</v>
      </c>
      <c r="O12" s="3">
        <f>+'BOP PIIE data'!V12</f>
        <v>0</v>
      </c>
      <c r="P12" s="3">
        <f>+'BOP PIIE data'!Q12</f>
        <v>0</v>
      </c>
      <c r="Q12" s="3">
        <f>+'BOP PIIE data'!W12</f>
        <v>0</v>
      </c>
      <c r="R12" s="3">
        <f>+'BOP PIIE data'!R12</f>
        <v>262000000</v>
      </c>
      <c r="S12" s="3">
        <f>+'BOP PIIE data'!X12</f>
        <v>-963000000</v>
      </c>
      <c r="T12" s="3">
        <f>+'BOP PIIE data'!S12</f>
        <v>-881000000</v>
      </c>
      <c r="U12" s="10">
        <f>+'BOP PIIE data'!J12</f>
        <v>961000000</v>
      </c>
      <c r="V12" s="10">
        <f>+'BOP PIIE data'!M12</f>
        <v>556000000</v>
      </c>
      <c r="W12" s="10">
        <f t="shared" si="0"/>
        <v>0</v>
      </c>
      <c r="X12" s="10">
        <f t="shared" si="1"/>
        <v>0</v>
      </c>
    </row>
    <row r="13" spans="1:27" x14ac:dyDescent="0.25">
      <c r="A13" s="5">
        <v>22920</v>
      </c>
      <c r="B13" s="3">
        <f>+'BOP PIIE data'!B13</f>
        <v>5037000000</v>
      </c>
      <c r="C13" s="3">
        <f>+'BOP PIIE data'!F13</f>
        <v>4098000000</v>
      </c>
      <c r="D13" s="3">
        <f>+'BOP PIIE data'!C13</f>
        <v>1709000000</v>
      </c>
      <c r="E13" s="3">
        <f>+'BOP PIIE data'!G13</f>
        <v>2126000000</v>
      </c>
      <c r="F13" s="3">
        <f>+'BOP PIIE data'!D13</f>
        <v>1569000000</v>
      </c>
      <c r="G13" s="3">
        <f>+'BOP PIIE data'!H13</f>
        <v>343000000</v>
      </c>
      <c r="H13" s="3">
        <f>+'BOP PIIE data'!E13</f>
        <v>0</v>
      </c>
      <c r="I13" s="3">
        <f>+'BOP PIIE data'!I13</f>
        <v>1016000000</v>
      </c>
      <c r="J13" s="3">
        <f>+'BOP PIIE data'!N13</f>
        <v>779000000</v>
      </c>
      <c r="K13" s="3">
        <f>+'BOP PIIE data'!T13</f>
        <v>68000000</v>
      </c>
      <c r="L13" s="3">
        <f>+'BOP PIIE data'!O13</f>
        <v>378000000</v>
      </c>
      <c r="M13" s="3">
        <f>+'BOP PIIE data'!U13</f>
        <v>267000000</v>
      </c>
      <c r="N13" s="3">
        <f>+'BOP PIIE data'!P13</f>
        <v>0</v>
      </c>
      <c r="O13" s="3">
        <f>+'BOP PIIE data'!V13</f>
        <v>0</v>
      </c>
      <c r="P13" s="3">
        <f>+'BOP PIIE data'!Q13</f>
        <v>0</v>
      </c>
      <c r="Q13" s="3">
        <f>+'BOP PIIE data'!W13</f>
        <v>0</v>
      </c>
      <c r="R13" s="3">
        <f>+'BOP PIIE data'!R13</f>
        <v>367000000</v>
      </c>
      <c r="S13" s="3">
        <f>+'BOP PIIE data'!X13</f>
        <v>444000000</v>
      </c>
      <c r="T13" s="3">
        <f>+'BOP PIIE data'!S13</f>
        <v>-390000000</v>
      </c>
      <c r="U13" s="10">
        <f>+'BOP PIIE data'!J13</f>
        <v>732000000</v>
      </c>
      <c r="V13" s="10">
        <f>+'BOP PIIE data'!M13</f>
        <v>355000000</v>
      </c>
      <c r="W13" s="10">
        <f t="shared" si="0"/>
        <v>0</v>
      </c>
      <c r="X13" s="10">
        <f t="shared" si="1"/>
        <v>0</v>
      </c>
    </row>
    <row r="14" spans="1:27" x14ac:dyDescent="0.25">
      <c r="A14" s="5">
        <v>23012</v>
      </c>
      <c r="B14" s="3">
        <f>+'BOP PIIE data'!B14</f>
        <v>5063000000</v>
      </c>
      <c r="C14" s="3">
        <f>+'BOP PIIE data'!F14</f>
        <v>4064000000</v>
      </c>
      <c r="D14" s="3">
        <f>+'BOP PIIE data'!C14</f>
        <v>1849000000</v>
      </c>
      <c r="E14" s="3">
        <f>+'BOP PIIE data'!G14</f>
        <v>2057000000</v>
      </c>
      <c r="F14" s="3">
        <f>+'BOP PIIE data'!D14</f>
        <v>1516000000</v>
      </c>
      <c r="G14" s="3">
        <f>+'BOP PIIE data'!H14</f>
        <v>357000000</v>
      </c>
      <c r="H14" s="3">
        <f>+'BOP PIIE data'!E14</f>
        <v>0</v>
      </c>
      <c r="I14" s="3">
        <f>+'BOP PIIE data'!I14</f>
        <v>1107000000</v>
      </c>
      <c r="J14" s="3">
        <f>+'BOP PIIE data'!N14</f>
        <v>980000000</v>
      </c>
      <c r="K14" s="3">
        <f>+'BOP PIIE data'!T14</f>
        <v>40000000</v>
      </c>
      <c r="L14" s="3">
        <f>+'BOP PIIE data'!O14</f>
        <v>522000000</v>
      </c>
      <c r="M14" s="3">
        <f>+'BOP PIIE data'!U14</f>
        <v>133000000</v>
      </c>
      <c r="N14" s="3">
        <f>+'BOP PIIE data'!P14</f>
        <v>0</v>
      </c>
      <c r="O14" s="3">
        <f>+'BOP PIIE data'!V14</f>
        <v>0</v>
      </c>
      <c r="P14" s="3">
        <f>+'BOP PIIE data'!Q14</f>
        <v>0</v>
      </c>
      <c r="Q14" s="3">
        <f>+'BOP PIIE data'!W14</f>
        <v>0</v>
      </c>
      <c r="R14" s="3">
        <f>+'BOP PIIE data'!R14</f>
        <v>452000000</v>
      </c>
      <c r="S14" s="3">
        <f>+'BOP PIIE data'!X14</f>
        <v>1018000000</v>
      </c>
      <c r="T14" s="3">
        <f>+'BOP PIIE data'!S14</f>
        <v>-32000000</v>
      </c>
      <c r="U14" s="10">
        <f>+'BOP PIIE data'!J14</f>
        <v>843000000</v>
      </c>
      <c r="V14" s="10">
        <f>+'BOP PIIE data'!M14</f>
        <v>731000000</v>
      </c>
      <c r="W14" s="10">
        <f t="shared" si="0"/>
        <v>0</v>
      </c>
      <c r="X14" s="10">
        <f t="shared" si="1"/>
        <v>0</v>
      </c>
    </row>
    <row r="15" spans="1:27" x14ac:dyDescent="0.25">
      <c r="A15" s="5">
        <v>23102</v>
      </c>
      <c r="B15" s="3">
        <f>+'BOP PIIE data'!B15</f>
        <v>5599000000</v>
      </c>
      <c r="C15" s="3">
        <f>+'BOP PIIE data'!F15</f>
        <v>4226000000</v>
      </c>
      <c r="D15" s="3">
        <f>+'BOP PIIE data'!C15</f>
        <v>2150000000</v>
      </c>
      <c r="E15" s="3">
        <f>+'BOP PIIE data'!G15</f>
        <v>2066000000</v>
      </c>
      <c r="F15" s="3">
        <f>+'BOP PIIE data'!D15</f>
        <v>1495000000</v>
      </c>
      <c r="G15" s="3">
        <f>+'BOP PIIE data'!H15</f>
        <v>382000000</v>
      </c>
      <c r="H15" s="3">
        <f>+'BOP PIIE data'!E15</f>
        <v>0</v>
      </c>
      <c r="I15" s="3">
        <f>+'BOP PIIE data'!I15</f>
        <v>1371000000</v>
      </c>
      <c r="J15" s="3">
        <f>+'BOP PIIE data'!N15</f>
        <v>874000000</v>
      </c>
      <c r="K15" s="3">
        <f>+'BOP PIIE data'!T15</f>
        <v>108000000</v>
      </c>
      <c r="L15" s="3">
        <f>+'BOP PIIE data'!O15</f>
        <v>536000000</v>
      </c>
      <c r="M15" s="3">
        <f>+'BOP PIIE data'!U15</f>
        <v>686000000</v>
      </c>
      <c r="N15" s="3">
        <f>+'BOP PIIE data'!P15</f>
        <v>0</v>
      </c>
      <c r="O15" s="3">
        <f>+'BOP PIIE data'!V15</f>
        <v>0</v>
      </c>
      <c r="P15" s="3">
        <f>+'BOP PIIE data'!Q15</f>
        <v>0</v>
      </c>
      <c r="Q15" s="3">
        <f>+'BOP PIIE data'!W15</f>
        <v>0</v>
      </c>
      <c r="R15" s="3">
        <f>+'BOP PIIE data'!R15</f>
        <v>1345000000</v>
      </c>
      <c r="S15" s="3">
        <f>+'BOP PIIE data'!X15</f>
        <v>733000000</v>
      </c>
      <c r="T15" s="3">
        <f>+'BOP PIIE data'!S15</f>
        <v>-124000000</v>
      </c>
      <c r="U15" s="10">
        <f>+'BOP PIIE data'!J15</f>
        <v>1199000000</v>
      </c>
      <c r="V15" s="10">
        <f>+'BOP PIIE data'!M15</f>
        <v>1104000000</v>
      </c>
      <c r="W15" s="10">
        <f t="shared" si="0"/>
        <v>0</v>
      </c>
      <c r="X15" s="10">
        <f t="shared" si="1"/>
        <v>0</v>
      </c>
    </row>
    <row r="16" spans="1:27" x14ac:dyDescent="0.25">
      <c r="A16" s="5">
        <v>23193</v>
      </c>
      <c r="B16" s="3">
        <f>+'BOP PIIE data'!B16</f>
        <v>5671000000</v>
      </c>
      <c r="C16" s="3">
        <f>+'BOP PIIE data'!F16</f>
        <v>4372000000</v>
      </c>
      <c r="D16" s="3">
        <f>+'BOP PIIE data'!C16</f>
        <v>1620000000</v>
      </c>
      <c r="E16" s="3">
        <f>+'BOP PIIE data'!G16</f>
        <v>2122000000</v>
      </c>
      <c r="F16" s="3">
        <f>+'BOP PIIE data'!D16</f>
        <v>1541000000</v>
      </c>
      <c r="G16" s="3">
        <f>+'BOP PIIE data'!H16</f>
        <v>399000000</v>
      </c>
      <c r="H16" s="3">
        <f>+'BOP PIIE data'!E16</f>
        <v>0</v>
      </c>
      <c r="I16" s="3">
        <f>+'BOP PIIE data'!I16</f>
        <v>918000000</v>
      </c>
      <c r="J16" s="3">
        <f>+'BOP PIIE data'!N16</f>
        <v>721000000</v>
      </c>
      <c r="K16" s="3">
        <f>+'BOP PIIE data'!T16</f>
        <v>105000000</v>
      </c>
      <c r="L16" s="3">
        <f>+'BOP PIIE data'!O16</f>
        <v>100000000</v>
      </c>
      <c r="M16" s="3">
        <f>+'BOP PIIE data'!U16</f>
        <v>169000000</v>
      </c>
      <c r="N16" s="3">
        <f>+'BOP PIIE data'!P16</f>
        <v>0</v>
      </c>
      <c r="O16" s="3">
        <f>+'BOP PIIE data'!V16</f>
        <v>0</v>
      </c>
      <c r="P16" s="3">
        <f>+'BOP PIIE data'!Q16</f>
        <v>0</v>
      </c>
      <c r="Q16" s="3">
        <f>+'BOP PIIE data'!W16</f>
        <v>0</v>
      </c>
      <c r="R16" s="3">
        <f>+'BOP PIIE data'!R16</f>
        <v>293000000</v>
      </c>
      <c r="S16" s="3">
        <f>+'BOP PIIE data'!X16</f>
        <v>-69000000</v>
      </c>
      <c r="T16" s="3">
        <f>+'BOP PIIE data'!S16</f>
        <v>-227000000</v>
      </c>
      <c r="U16" s="10">
        <f>+'BOP PIIE data'!J16</f>
        <v>1021000000</v>
      </c>
      <c r="V16" s="10">
        <f>+'BOP PIIE data'!M16</f>
        <v>682000000</v>
      </c>
      <c r="W16" s="10">
        <f t="shared" si="0"/>
        <v>0</v>
      </c>
      <c r="X16" s="10">
        <f t="shared" si="1"/>
        <v>0</v>
      </c>
    </row>
    <row r="17" spans="1:24" x14ac:dyDescent="0.25">
      <c r="A17" s="5">
        <v>23285</v>
      </c>
      <c r="B17" s="3">
        <f>+'BOP PIIE data'!B17</f>
        <v>5939000000</v>
      </c>
      <c r="C17" s="3">
        <f>+'BOP PIIE data'!F17</f>
        <v>4386000000</v>
      </c>
      <c r="D17" s="3">
        <f>+'BOP PIIE data'!C17</f>
        <v>1731000000</v>
      </c>
      <c r="E17" s="3">
        <f>+'BOP PIIE data'!G17</f>
        <v>2118000000</v>
      </c>
      <c r="F17" s="3">
        <f>+'BOP PIIE data'!D17</f>
        <v>1605000000</v>
      </c>
      <c r="G17" s="3">
        <f>+'BOP PIIE data'!H17</f>
        <v>422000000</v>
      </c>
      <c r="H17" s="3">
        <f>+'BOP PIIE data'!E17</f>
        <v>0</v>
      </c>
      <c r="I17" s="3">
        <f>+'BOP PIIE data'!I17</f>
        <v>999000000</v>
      </c>
      <c r="J17" s="3">
        <f>+'BOP PIIE data'!N17</f>
        <v>908000000</v>
      </c>
      <c r="K17" s="3">
        <f>+'BOP PIIE data'!T17</f>
        <v>-22000000</v>
      </c>
      <c r="L17" s="3">
        <f>+'BOP PIIE data'!O17</f>
        <v>-53000000</v>
      </c>
      <c r="M17" s="3">
        <f>+'BOP PIIE data'!U17</f>
        <v>-35000000</v>
      </c>
      <c r="N17" s="3">
        <f>+'BOP PIIE data'!P17</f>
        <v>0</v>
      </c>
      <c r="O17" s="3">
        <f>+'BOP PIIE data'!V17</f>
        <v>0</v>
      </c>
      <c r="P17" s="3">
        <f>+'BOP PIIE data'!Q17</f>
        <v>0</v>
      </c>
      <c r="Q17" s="3">
        <f>+'BOP PIIE data'!W17</f>
        <v>0</v>
      </c>
      <c r="R17" s="3">
        <f>+'BOP PIIE data'!R17</f>
        <v>971000000</v>
      </c>
      <c r="S17" s="3">
        <f>+'BOP PIIE data'!X17</f>
        <v>352000000</v>
      </c>
      <c r="T17" s="3">
        <f>+'BOP PIIE data'!S17</f>
        <v>5000000</v>
      </c>
      <c r="U17" s="10">
        <f>+'BOP PIIE data'!J17</f>
        <v>1350000000</v>
      </c>
      <c r="V17" s="10">
        <f>+'BOP PIIE data'!M17</f>
        <v>1536000000</v>
      </c>
      <c r="W17" s="10">
        <f t="shared" si="0"/>
        <v>0</v>
      </c>
      <c r="X17" s="10">
        <f t="shared" si="1"/>
        <v>0</v>
      </c>
    </row>
    <row r="18" spans="1:24" x14ac:dyDescent="0.25">
      <c r="A18" s="5">
        <v>23377</v>
      </c>
      <c r="B18" s="3">
        <f>+'BOP PIIE data'!B18</f>
        <v>6242000000</v>
      </c>
      <c r="C18" s="3">
        <f>+'BOP PIIE data'!F18</f>
        <v>4416000000</v>
      </c>
      <c r="D18" s="3">
        <f>+'BOP PIIE data'!C18</f>
        <v>1922000000</v>
      </c>
      <c r="E18" s="3">
        <f>+'BOP PIIE data'!G18</f>
        <v>2140000000</v>
      </c>
      <c r="F18" s="3">
        <f>+'BOP PIIE data'!D18</f>
        <v>1721000000</v>
      </c>
      <c r="G18" s="3">
        <f>+'BOP PIIE data'!H18</f>
        <v>426000000</v>
      </c>
      <c r="H18" s="3">
        <f>+'BOP PIIE data'!E18</f>
        <v>0</v>
      </c>
      <c r="I18" s="3">
        <f>+'BOP PIIE data'!I18</f>
        <v>993000000</v>
      </c>
      <c r="J18" s="3">
        <f>+'BOP PIIE data'!N18</f>
        <v>822000000</v>
      </c>
      <c r="K18" s="3">
        <f>+'BOP PIIE data'!T18</f>
        <v>87000000</v>
      </c>
      <c r="L18" s="3">
        <f>+'BOP PIIE data'!O18</f>
        <v>-20000000</v>
      </c>
      <c r="M18" s="3">
        <f>+'BOP PIIE data'!U18</f>
        <v>-681000000</v>
      </c>
      <c r="N18" s="3">
        <f>+'BOP PIIE data'!P18</f>
        <v>0</v>
      </c>
      <c r="O18" s="3">
        <f>+'BOP PIIE data'!V18</f>
        <v>0</v>
      </c>
      <c r="P18" s="3">
        <f>+'BOP PIIE data'!Q18</f>
        <v>0</v>
      </c>
      <c r="Q18" s="3">
        <f>+'BOP PIIE data'!W18</f>
        <v>0</v>
      </c>
      <c r="R18" s="3">
        <f>+'BOP PIIE data'!R18</f>
        <v>1233000000</v>
      </c>
      <c r="S18" s="3">
        <f>+'BOP PIIE data'!X18</f>
        <v>1056000000</v>
      </c>
      <c r="T18" s="3">
        <f>+'BOP PIIE data'!S18</f>
        <v>51000000</v>
      </c>
      <c r="U18" s="10">
        <f>+'BOP PIIE data'!J18</f>
        <v>1910000000</v>
      </c>
      <c r="V18" s="10">
        <f>+'BOP PIIE data'!M18</f>
        <v>1624000000</v>
      </c>
      <c r="W18" s="10">
        <f t="shared" si="0"/>
        <v>0</v>
      </c>
      <c r="X18" s="10">
        <f t="shared" si="1"/>
        <v>0</v>
      </c>
    </row>
    <row r="19" spans="1:24" x14ac:dyDescent="0.25">
      <c r="A19" s="5">
        <v>23468</v>
      </c>
      <c r="B19" s="3">
        <f>+'BOP PIIE data'!B19</f>
        <v>6199000000</v>
      </c>
      <c r="C19" s="3">
        <f>+'BOP PIIE data'!F19</f>
        <v>4598000000</v>
      </c>
      <c r="D19" s="3">
        <f>+'BOP PIIE data'!C19</f>
        <v>2088000000</v>
      </c>
      <c r="E19" s="3">
        <f>+'BOP PIIE data'!G19</f>
        <v>2142000000</v>
      </c>
      <c r="F19" s="3">
        <f>+'BOP PIIE data'!D19</f>
        <v>1688000000</v>
      </c>
      <c r="G19" s="3">
        <f>+'BOP PIIE data'!H19</f>
        <v>439000000</v>
      </c>
      <c r="H19" s="3">
        <f>+'BOP PIIE data'!E19</f>
        <v>0</v>
      </c>
      <c r="I19" s="3">
        <f>+'BOP PIIE data'!I19</f>
        <v>1269000000</v>
      </c>
      <c r="J19" s="3">
        <f>+'BOP PIIE data'!N19</f>
        <v>970000000</v>
      </c>
      <c r="K19" s="3">
        <f>+'BOP PIIE data'!T19</f>
        <v>109000000</v>
      </c>
      <c r="L19" s="3">
        <f>+'BOP PIIE data'!O19</f>
        <v>206000000</v>
      </c>
      <c r="M19" s="3">
        <f>+'BOP PIIE data'!U19</f>
        <v>-114000000</v>
      </c>
      <c r="N19" s="3">
        <f>+'BOP PIIE data'!P19</f>
        <v>0</v>
      </c>
      <c r="O19" s="3">
        <f>+'BOP PIIE data'!V19</f>
        <v>0</v>
      </c>
      <c r="P19" s="3">
        <f>+'BOP PIIE data'!Q19</f>
        <v>0</v>
      </c>
      <c r="Q19" s="3">
        <f>+'BOP PIIE data'!W19</f>
        <v>0</v>
      </c>
      <c r="R19" s="3">
        <f>+'BOP PIIE data'!R19</f>
        <v>1145000000</v>
      </c>
      <c r="S19" s="3">
        <f>+'BOP PIIE data'!X19</f>
        <v>635000000</v>
      </c>
      <c r="T19" s="3">
        <f>+'BOP PIIE data'!S19</f>
        <v>-303000000</v>
      </c>
      <c r="U19" s="10">
        <f>+'BOP PIIE data'!J19</f>
        <v>1527000000</v>
      </c>
      <c r="V19" s="10">
        <f>+'BOP PIIE data'!M19</f>
        <v>1388000000</v>
      </c>
      <c r="W19" s="10">
        <f t="shared" si="0"/>
        <v>0</v>
      </c>
      <c r="X19" s="10">
        <f t="shared" si="1"/>
        <v>0</v>
      </c>
    </row>
    <row r="20" spans="1:24" x14ac:dyDescent="0.25">
      <c r="A20" s="5">
        <v>23559</v>
      </c>
      <c r="B20" s="3">
        <f>+'BOP PIIE data'!B20</f>
        <v>6423000000</v>
      </c>
      <c r="C20" s="3">
        <f>+'BOP PIIE data'!F20</f>
        <v>4756000000</v>
      </c>
      <c r="D20" s="3">
        <f>+'BOP PIIE data'!C20</f>
        <v>1851000000</v>
      </c>
      <c r="E20" s="3">
        <f>+'BOP PIIE data'!G20</f>
        <v>2153000000</v>
      </c>
      <c r="F20" s="3">
        <f>+'BOP PIIE data'!D20</f>
        <v>1735000000</v>
      </c>
      <c r="G20" s="3">
        <f>+'BOP PIIE data'!H20</f>
        <v>440000000</v>
      </c>
      <c r="H20" s="3">
        <f>+'BOP PIIE data'!E20</f>
        <v>0</v>
      </c>
      <c r="I20" s="3">
        <f>+'BOP PIIE data'!I20</f>
        <v>935000000</v>
      </c>
      <c r="J20" s="3">
        <f>+'BOP PIIE data'!N20</f>
        <v>1018000000</v>
      </c>
      <c r="K20" s="3">
        <f>+'BOP PIIE data'!T20</f>
        <v>56000000</v>
      </c>
      <c r="L20" s="3">
        <f>+'BOP PIIE data'!O20</f>
        <v>-2000000</v>
      </c>
      <c r="M20" s="3">
        <f>+'BOP PIIE data'!U20</f>
        <v>519000000</v>
      </c>
      <c r="N20" s="3">
        <f>+'BOP PIIE data'!P20</f>
        <v>0</v>
      </c>
      <c r="O20" s="3">
        <f>+'BOP PIIE data'!V20</f>
        <v>0</v>
      </c>
      <c r="P20" s="3">
        <f>+'BOP PIIE data'!Q20</f>
        <v>0</v>
      </c>
      <c r="Q20" s="3">
        <f>+'BOP PIIE data'!W20</f>
        <v>0</v>
      </c>
      <c r="R20" s="3">
        <f>+'BOP PIIE data'!R20</f>
        <v>1309000000</v>
      </c>
      <c r="S20" s="3">
        <f>+'BOP PIIE data'!X20</f>
        <v>194000000</v>
      </c>
      <c r="T20" s="3">
        <f>+'BOP PIIE data'!S20</f>
        <v>-70000000</v>
      </c>
      <c r="U20" s="10">
        <f>+'BOP PIIE data'!J20</f>
        <v>1725000000</v>
      </c>
      <c r="V20" s="10">
        <f>+'BOP PIIE data'!M20</f>
        <v>1486000000</v>
      </c>
      <c r="W20" s="10">
        <f t="shared" si="0"/>
        <v>0</v>
      </c>
      <c r="X20" s="10">
        <f t="shared" si="1"/>
        <v>0</v>
      </c>
    </row>
    <row r="21" spans="1:24" x14ac:dyDescent="0.25">
      <c r="A21" s="5">
        <v>23651</v>
      </c>
      <c r="B21" s="3">
        <f>+'BOP PIIE data'!B21</f>
        <v>6637000000</v>
      </c>
      <c r="C21" s="3">
        <f>+'BOP PIIE data'!F21</f>
        <v>4930000000</v>
      </c>
      <c r="D21" s="3">
        <f>+'BOP PIIE data'!C21</f>
        <v>1982000000</v>
      </c>
      <c r="E21" s="3">
        <f>+'BOP PIIE data'!G21</f>
        <v>2186000000</v>
      </c>
      <c r="F21" s="3">
        <f>+'BOP PIIE data'!D21</f>
        <v>1680000000</v>
      </c>
      <c r="G21" s="3">
        <f>+'BOP PIIE data'!H21</f>
        <v>478000000</v>
      </c>
      <c r="H21" s="3">
        <f>+'BOP PIIE data'!E21</f>
        <v>0</v>
      </c>
      <c r="I21" s="3">
        <f>+'BOP PIIE data'!I21</f>
        <v>1043000000</v>
      </c>
      <c r="J21" s="3">
        <f>+'BOP PIIE data'!N21</f>
        <v>949000000</v>
      </c>
      <c r="K21" s="3">
        <f>+'BOP PIIE data'!T21</f>
        <v>70000000</v>
      </c>
      <c r="L21" s="3">
        <f>+'BOP PIIE data'!O21</f>
        <v>494000000</v>
      </c>
      <c r="M21" s="3">
        <f>+'BOP PIIE data'!U21</f>
        <v>477000000</v>
      </c>
      <c r="N21" s="3">
        <f>+'BOP PIIE data'!P21</f>
        <v>0</v>
      </c>
      <c r="O21" s="3">
        <f>+'BOP PIIE data'!V21</f>
        <v>0</v>
      </c>
      <c r="P21" s="3">
        <f>+'BOP PIIE data'!Q21</f>
        <v>0</v>
      </c>
      <c r="Q21" s="3">
        <f>+'BOP PIIE data'!W21</f>
        <v>0</v>
      </c>
      <c r="R21" s="3">
        <f>+'BOP PIIE data'!R21</f>
        <v>1606000000</v>
      </c>
      <c r="S21" s="3">
        <f>+'BOP PIIE data'!X21</f>
        <v>1234000000</v>
      </c>
      <c r="T21" s="3">
        <f>+'BOP PIIE data'!S21</f>
        <v>151000000</v>
      </c>
      <c r="U21" s="10">
        <f>+'BOP PIIE data'!J21</f>
        <v>1662000000</v>
      </c>
      <c r="V21" s="10">
        <f>+'BOP PIIE data'!M21</f>
        <v>1419000000</v>
      </c>
      <c r="W21" s="10">
        <f t="shared" si="0"/>
        <v>0</v>
      </c>
      <c r="X21" s="10">
        <f t="shared" si="1"/>
        <v>0</v>
      </c>
    </row>
    <row r="22" spans="1:24" x14ac:dyDescent="0.25">
      <c r="A22" s="5">
        <v>23743</v>
      </c>
      <c r="B22" s="3">
        <f>+'BOP PIIE data'!B22</f>
        <v>5768000000</v>
      </c>
      <c r="C22" s="3">
        <f>+'BOP PIIE data'!F22</f>
        <v>4711000000</v>
      </c>
      <c r="D22" s="3">
        <f>+'BOP PIIE data'!C22</f>
        <v>2047000000</v>
      </c>
      <c r="E22" s="3">
        <f>+'BOP PIIE data'!G22</f>
        <v>2187000000</v>
      </c>
      <c r="F22" s="3">
        <f>+'BOP PIIE data'!D22</f>
        <v>1874000000</v>
      </c>
      <c r="G22" s="3">
        <f>+'BOP PIIE data'!H22</f>
        <v>497000000</v>
      </c>
      <c r="H22" s="3">
        <f>+'BOP PIIE data'!E22</f>
        <v>0</v>
      </c>
      <c r="I22" s="3">
        <f>+'BOP PIIE data'!I22</f>
        <v>1037000000</v>
      </c>
      <c r="J22" s="3">
        <f>+'BOP PIIE data'!N22</f>
        <v>1606000000</v>
      </c>
      <c r="K22" s="3">
        <f>+'BOP PIIE data'!T22</f>
        <v>184000000</v>
      </c>
      <c r="L22" s="3">
        <f>+'BOP PIIE data'!O22</f>
        <v>198000000</v>
      </c>
      <c r="M22" s="3">
        <f>+'BOP PIIE data'!U22</f>
        <v>-726000000</v>
      </c>
      <c r="N22" s="3">
        <f>+'BOP PIIE data'!P22</f>
        <v>0</v>
      </c>
      <c r="O22" s="3">
        <f>+'BOP PIIE data'!V22</f>
        <v>0</v>
      </c>
      <c r="P22" s="3">
        <f>+'BOP PIIE data'!Q22</f>
        <v>0</v>
      </c>
      <c r="Q22" s="3">
        <f>+'BOP PIIE data'!W22</f>
        <v>0</v>
      </c>
      <c r="R22" s="3">
        <f>+'BOP PIIE data'!R22</f>
        <v>615000000</v>
      </c>
      <c r="S22" s="3">
        <f>+'BOP PIIE data'!X22</f>
        <v>750000000</v>
      </c>
      <c r="T22" s="3">
        <f>+'BOP PIIE data'!S22</f>
        <v>-843000000</v>
      </c>
      <c r="U22" s="10">
        <f>+'BOP PIIE data'!J22</f>
        <v>1257000000</v>
      </c>
      <c r="V22" s="10">
        <f>+'BOP PIIE data'!M22</f>
        <v>1368000000</v>
      </c>
      <c r="W22" s="10">
        <f t="shared" si="0"/>
        <v>0</v>
      </c>
      <c r="X22" s="10">
        <f t="shared" si="1"/>
        <v>0</v>
      </c>
    </row>
    <row r="23" spans="1:24" x14ac:dyDescent="0.25">
      <c r="A23" s="5">
        <v>23833</v>
      </c>
      <c r="B23" s="3">
        <f>+'BOP PIIE data'!B23</f>
        <v>6876000000</v>
      </c>
      <c r="C23" s="3">
        <f>+'BOP PIIE data'!F23</f>
        <v>5428000000</v>
      </c>
      <c r="D23" s="3">
        <f>+'BOP PIIE data'!C23</f>
        <v>2448000000</v>
      </c>
      <c r="E23" s="3">
        <f>+'BOP PIIE data'!G23</f>
        <v>2269000000</v>
      </c>
      <c r="F23" s="3">
        <f>+'BOP PIIE data'!D23</f>
        <v>1939000000</v>
      </c>
      <c r="G23" s="3">
        <f>+'BOP PIIE data'!H23</f>
        <v>511000000</v>
      </c>
      <c r="H23" s="3">
        <f>+'BOP PIIE data'!E23</f>
        <v>0</v>
      </c>
      <c r="I23" s="3">
        <f>+'BOP PIIE data'!I23</f>
        <v>1478000000</v>
      </c>
      <c r="J23" s="3">
        <f>+'BOP PIIE data'!N23</f>
        <v>1250000000</v>
      </c>
      <c r="K23" s="3">
        <f>+'BOP PIIE data'!T23</f>
        <v>-21000000</v>
      </c>
      <c r="L23" s="3">
        <f>+'BOP PIIE data'!O23</f>
        <v>147000000</v>
      </c>
      <c r="M23" s="3">
        <f>+'BOP PIIE data'!U23</f>
        <v>-496000000</v>
      </c>
      <c r="N23" s="3">
        <f>+'BOP PIIE data'!P23</f>
        <v>0</v>
      </c>
      <c r="O23" s="3">
        <f>+'BOP PIIE data'!V23</f>
        <v>0</v>
      </c>
      <c r="P23" s="3">
        <f>+'BOP PIIE data'!Q23</f>
        <v>0</v>
      </c>
      <c r="Q23" s="3">
        <f>+'BOP PIIE data'!W23</f>
        <v>0</v>
      </c>
      <c r="R23" s="3">
        <f>+'BOP PIIE data'!R23</f>
        <v>-58000000</v>
      </c>
      <c r="S23" s="3">
        <f>+'BOP PIIE data'!X23</f>
        <v>187000000</v>
      </c>
      <c r="T23" s="3">
        <f>+'BOP PIIE data'!S23</f>
        <v>-69000000</v>
      </c>
      <c r="U23" s="10">
        <f>+'BOP PIIE data'!J23</f>
        <v>1577000000</v>
      </c>
      <c r="V23" s="10">
        <f>+'BOP PIIE data'!M23</f>
        <v>1600000000</v>
      </c>
      <c r="W23" s="10">
        <f t="shared" si="0"/>
        <v>0</v>
      </c>
      <c r="X23" s="10">
        <f t="shared" si="1"/>
        <v>0</v>
      </c>
    </row>
    <row r="24" spans="1:24" x14ac:dyDescent="0.25">
      <c r="A24" s="5">
        <v>23924</v>
      </c>
      <c r="B24" s="3">
        <f>+'BOP PIIE data'!B24</f>
        <v>6643000000</v>
      </c>
      <c r="C24" s="3">
        <f>+'BOP PIIE data'!F24</f>
        <v>5516000000</v>
      </c>
      <c r="D24" s="3">
        <f>+'BOP PIIE data'!C24</f>
        <v>2120000000</v>
      </c>
      <c r="E24" s="3">
        <f>+'BOP PIIE data'!G24</f>
        <v>2263000000</v>
      </c>
      <c r="F24" s="3">
        <f>+'BOP PIIE data'!D24</f>
        <v>1862000000</v>
      </c>
      <c r="G24" s="3">
        <f>+'BOP PIIE data'!H24</f>
        <v>528000000</v>
      </c>
      <c r="H24" s="3">
        <f>+'BOP PIIE data'!E24</f>
        <v>0</v>
      </c>
      <c r="I24" s="3">
        <f>+'BOP PIIE data'!I24</f>
        <v>1013000000</v>
      </c>
      <c r="J24" s="3">
        <f>+'BOP PIIE data'!N24</f>
        <v>1030000000</v>
      </c>
      <c r="K24" s="3">
        <f>+'BOP PIIE data'!T24</f>
        <v>147000000</v>
      </c>
      <c r="L24" s="3">
        <f>+'BOP PIIE data'!O24</f>
        <v>209000000</v>
      </c>
      <c r="M24" s="3">
        <f>+'BOP PIIE data'!U24</f>
        <v>-6000000</v>
      </c>
      <c r="N24" s="3">
        <f>+'BOP PIIE data'!P24</f>
        <v>0</v>
      </c>
      <c r="O24" s="3">
        <f>+'BOP PIIE data'!V24</f>
        <v>0</v>
      </c>
      <c r="P24" s="3">
        <f>+'BOP PIIE data'!Q24</f>
        <v>0</v>
      </c>
      <c r="Q24" s="3">
        <f>+'BOP PIIE data'!W24</f>
        <v>0</v>
      </c>
      <c r="R24" s="3">
        <f>+'BOP PIIE data'!R24</f>
        <v>257000000</v>
      </c>
      <c r="S24" s="3">
        <f>+'BOP PIIE data'!X24</f>
        <v>446000000</v>
      </c>
      <c r="T24" s="3">
        <f>+'BOP PIIE data'!S24</f>
        <v>-42000000</v>
      </c>
      <c r="U24" s="10">
        <f>+'BOP PIIE data'!J24</f>
        <v>1305000000</v>
      </c>
      <c r="V24" s="10">
        <f>+'BOP PIIE data'!M24</f>
        <v>867000000</v>
      </c>
      <c r="W24" s="10">
        <f t="shared" si="0"/>
        <v>0</v>
      </c>
      <c r="X24" s="10">
        <f t="shared" si="1"/>
        <v>0</v>
      </c>
    </row>
    <row r="25" spans="1:24" x14ac:dyDescent="0.25">
      <c r="A25" s="5">
        <v>24016</v>
      </c>
      <c r="B25" s="3">
        <f>+'BOP PIIE data'!B25</f>
        <v>7174000000</v>
      </c>
      <c r="C25" s="3">
        <f>+'BOP PIIE data'!F25</f>
        <v>5855000000</v>
      </c>
      <c r="D25" s="3">
        <f>+'BOP PIIE data'!C25</f>
        <v>2212000000</v>
      </c>
      <c r="E25" s="3">
        <f>+'BOP PIIE data'!G25</f>
        <v>2393000000</v>
      </c>
      <c r="F25" s="3">
        <f>+'BOP PIIE data'!D25</f>
        <v>1763000000</v>
      </c>
      <c r="G25" s="3">
        <f>+'BOP PIIE data'!H25</f>
        <v>554000000</v>
      </c>
      <c r="H25" s="3">
        <f>+'BOP PIIE data'!E25</f>
        <v>0</v>
      </c>
      <c r="I25" s="3">
        <f>+'BOP PIIE data'!I25</f>
        <v>1058000000</v>
      </c>
      <c r="J25" s="3">
        <f>+'BOP PIIE data'!N25</f>
        <v>1125000000</v>
      </c>
      <c r="K25" s="3">
        <f>+'BOP PIIE data'!T25</f>
        <v>104000000</v>
      </c>
      <c r="L25" s="3">
        <f>+'BOP PIIE data'!O25</f>
        <v>205000000</v>
      </c>
      <c r="M25" s="3">
        <f>+'BOP PIIE data'!U25</f>
        <v>598000000</v>
      </c>
      <c r="N25" s="3">
        <f>+'BOP PIIE data'!P25</f>
        <v>0</v>
      </c>
      <c r="O25" s="3">
        <f>+'BOP PIIE data'!V25</f>
        <v>0</v>
      </c>
      <c r="P25" s="3">
        <f>+'BOP PIIE data'!Q25</f>
        <v>0</v>
      </c>
      <c r="Q25" s="3">
        <f>+'BOP PIIE data'!W25</f>
        <v>0</v>
      </c>
      <c r="R25" s="3">
        <f>+'BOP PIIE data'!R25</f>
        <v>357000000</v>
      </c>
      <c r="S25" s="3">
        <f>+'BOP PIIE data'!X25</f>
        <v>-422000000</v>
      </c>
      <c r="T25" s="3">
        <f>+'BOP PIIE data'!S25</f>
        <v>-271000000</v>
      </c>
      <c r="U25" s="10">
        <f>+'BOP PIIE data'!J25</f>
        <v>1289000000</v>
      </c>
      <c r="V25" s="10">
        <f>+'BOP PIIE data'!M25</f>
        <v>1136000000</v>
      </c>
      <c r="W25" s="10">
        <f t="shared" si="0"/>
        <v>0</v>
      </c>
      <c r="X25" s="10">
        <f t="shared" si="1"/>
        <v>0</v>
      </c>
    </row>
    <row r="26" spans="1:24" x14ac:dyDescent="0.25">
      <c r="A26" s="5">
        <v>24108</v>
      </c>
      <c r="B26" s="3">
        <f>+'BOP PIIE data'!B26</f>
        <v>7242000000</v>
      </c>
      <c r="C26" s="3">
        <f>+'BOP PIIE data'!F26</f>
        <v>6012000000</v>
      </c>
      <c r="D26" s="3">
        <f>+'BOP PIIE data'!C26</f>
        <v>2124000000</v>
      </c>
      <c r="E26" s="3">
        <f>+'BOP PIIE data'!G26</f>
        <v>2483000000</v>
      </c>
      <c r="F26" s="3">
        <f>+'BOP PIIE data'!D26</f>
        <v>1824000000</v>
      </c>
      <c r="G26" s="3">
        <f>+'BOP PIIE data'!H26</f>
        <v>573000000</v>
      </c>
      <c r="H26" s="3">
        <f>+'BOP PIIE data'!E26</f>
        <v>0</v>
      </c>
      <c r="I26" s="3">
        <f>+'BOP PIIE data'!I26</f>
        <v>1140000000</v>
      </c>
      <c r="J26" s="3">
        <f>+'BOP PIIE data'!N26</f>
        <v>1115000000</v>
      </c>
      <c r="K26" s="3">
        <f>+'BOP PIIE data'!T26</f>
        <v>143000000</v>
      </c>
      <c r="L26" s="3">
        <f>+'BOP PIIE data'!O26</f>
        <v>437000000</v>
      </c>
      <c r="M26" s="3">
        <f>+'BOP PIIE data'!U26</f>
        <v>-694000000</v>
      </c>
      <c r="N26" s="3">
        <f>+'BOP PIIE data'!P26</f>
        <v>0</v>
      </c>
      <c r="O26" s="3">
        <f>+'BOP PIIE data'!V26</f>
        <v>0</v>
      </c>
      <c r="P26" s="3">
        <f>+'BOP PIIE data'!Q26</f>
        <v>0</v>
      </c>
      <c r="Q26" s="3">
        <f>+'BOP PIIE data'!W26</f>
        <v>0</v>
      </c>
      <c r="R26" s="3">
        <f>+'BOP PIIE data'!R26</f>
        <v>337000000</v>
      </c>
      <c r="S26" s="3">
        <f>+'BOP PIIE data'!X26</f>
        <v>1009000000</v>
      </c>
      <c r="T26" s="3">
        <f>+'BOP PIIE data'!S26</f>
        <v>-424000000</v>
      </c>
      <c r="U26" s="10">
        <f>+'BOP PIIE data'!J26</f>
        <v>982000000</v>
      </c>
      <c r="V26" s="10">
        <f>+'BOP PIIE data'!M26</f>
        <v>1007000000</v>
      </c>
      <c r="W26" s="10">
        <f t="shared" si="0"/>
        <v>0</v>
      </c>
      <c r="X26" s="10">
        <f t="shared" si="1"/>
        <v>0</v>
      </c>
    </row>
    <row r="27" spans="1:24" x14ac:dyDescent="0.25">
      <c r="A27" s="5">
        <v>24198</v>
      </c>
      <c r="B27" s="3">
        <f>+'BOP PIIE data'!B27</f>
        <v>7169000000</v>
      </c>
      <c r="C27" s="3">
        <f>+'BOP PIIE data'!F27</f>
        <v>6195000000</v>
      </c>
      <c r="D27" s="3">
        <f>+'BOP PIIE data'!C27</f>
        <v>2705000000</v>
      </c>
      <c r="E27" s="3">
        <f>+'BOP PIIE data'!G27</f>
        <v>2601000000</v>
      </c>
      <c r="F27" s="3">
        <f>+'BOP PIIE data'!D27</f>
        <v>1852000000</v>
      </c>
      <c r="G27" s="3">
        <f>+'BOP PIIE data'!H27</f>
        <v>594000000</v>
      </c>
      <c r="H27" s="3">
        <f>+'BOP PIIE data'!E27</f>
        <v>0</v>
      </c>
      <c r="I27" s="3">
        <f>+'BOP PIIE data'!I27</f>
        <v>1547000000</v>
      </c>
      <c r="J27" s="3">
        <f>+'BOP PIIE data'!N27</f>
        <v>1373000000</v>
      </c>
      <c r="K27" s="3">
        <f>+'BOP PIIE data'!T27</f>
        <v>133000000</v>
      </c>
      <c r="L27" s="3">
        <f>+'BOP PIIE data'!O27</f>
        <v>115000000</v>
      </c>
      <c r="M27" s="3">
        <f>+'BOP PIIE data'!U27</f>
        <v>-37000000</v>
      </c>
      <c r="N27" s="3">
        <f>+'BOP PIIE data'!P27</f>
        <v>0</v>
      </c>
      <c r="O27" s="3">
        <f>+'BOP PIIE data'!V27</f>
        <v>0</v>
      </c>
      <c r="P27" s="3">
        <f>+'BOP PIIE data'!Q27</f>
        <v>0</v>
      </c>
      <c r="Q27" s="3">
        <f>+'BOP PIIE data'!W27</f>
        <v>0</v>
      </c>
      <c r="R27" s="3">
        <f>+'BOP PIIE data'!R27</f>
        <v>547000000</v>
      </c>
      <c r="S27" s="3">
        <f>+'BOP PIIE data'!X27</f>
        <v>865000000</v>
      </c>
      <c r="T27" s="3">
        <f>+'BOP PIIE data'!S27</f>
        <v>-68000000</v>
      </c>
      <c r="U27" s="10">
        <f>+'BOP PIIE data'!J27</f>
        <v>789000000</v>
      </c>
      <c r="V27" s="10">
        <f>+'BOP PIIE data'!M27</f>
        <v>1006000000</v>
      </c>
      <c r="W27" s="10">
        <f t="shared" si="0"/>
        <v>0</v>
      </c>
      <c r="X27" s="10">
        <f t="shared" si="1"/>
        <v>0</v>
      </c>
    </row>
    <row r="28" spans="1:24" x14ac:dyDescent="0.25">
      <c r="A28" s="5">
        <v>24289</v>
      </c>
      <c r="B28" s="3">
        <f>+'BOP PIIE data'!B28</f>
        <v>7290000000</v>
      </c>
      <c r="C28" s="3">
        <f>+'BOP PIIE data'!F28</f>
        <v>6576000000</v>
      </c>
      <c r="D28" s="3">
        <f>+'BOP PIIE data'!C28</f>
        <v>2301000000</v>
      </c>
      <c r="E28" s="3">
        <f>+'BOP PIIE data'!G28</f>
        <v>2693000000</v>
      </c>
      <c r="F28" s="3">
        <f>+'BOP PIIE data'!D28</f>
        <v>1879000000</v>
      </c>
      <c r="G28" s="3">
        <f>+'BOP PIIE data'!H28</f>
        <v>643000000</v>
      </c>
      <c r="H28" s="3">
        <f>+'BOP PIIE data'!E28</f>
        <v>0</v>
      </c>
      <c r="I28" s="3">
        <f>+'BOP PIIE data'!I28</f>
        <v>1073000000</v>
      </c>
      <c r="J28" s="3">
        <f>+'BOP PIIE data'!N28</f>
        <v>1314000000</v>
      </c>
      <c r="K28" s="3">
        <f>+'BOP PIIE data'!T28</f>
        <v>-37000000</v>
      </c>
      <c r="L28" s="3">
        <f>+'BOP PIIE data'!O28</f>
        <v>115000000</v>
      </c>
      <c r="M28" s="3">
        <f>+'BOP PIIE data'!U28</f>
        <v>-253000000</v>
      </c>
      <c r="N28" s="3">
        <f>+'BOP PIIE data'!P28</f>
        <v>0</v>
      </c>
      <c r="O28" s="3">
        <f>+'BOP PIIE data'!V28</f>
        <v>0</v>
      </c>
      <c r="P28" s="3">
        <f>+'BOP PIIE data'!Q28</f>
        <v>0</v>
      </c>
      <c r="Q28" s="3">
        <f>+'BOP PIIE data'!W28</f>
        <v>0</v>
      </c>
      <c r="R28" s="3">
        <f>+'BOP PIIE data'!R28</f>
        <v>335000000</v>
      </c>
      <c r="S28" s="3">
        <f>+'BOP PIIE data'!X28</f>
        <v>1199000000</v>
      </c>
      <c r="T28" s="3">
        <f>+'BOP PIIE data'!S28</f>
        <v>-83000000</v>
      </c>
      <c r="U28" s="10">
        <f>+'BOP PIIE data'!J28</f>
        <v>485000000</v>
      </c>
      <c r="V28" s="10">
        <f>+'BOP PIIE data'!M28</f>
        <v>772000000</v>
      </c>
      <c r="W28" s="10">
        <f t="shared" si="0"/>
        <v>0</v>
      </c>
      <c r="X28" s="10">
        <f t="shared" si="1"/>
        <v>0</v>
      </c>
    </row>
    <row r="29" spans="1:24" x14ac:dyDescent="0.25">
      <c r="A29" s="5">
        <v>24381</v>
      </c>
      <c r="B29" s="3">
        <f>+'BOP PIIE data'!B29</f>
        <v>7609000000</v>
      </c>
      <c r="C29" s="3">
        <f>+'BOP PIIE data'!F29</f>
        <v>6710000000</v>
      </c>
      <c r="D29" s="3">
        <f>+'BOP PIIE data'!C29</f>
        <v>2487000000</v>
      </c>
      <c r="E29" s="3">
        <f>+'BOP PIIE data'!G29</f>
        <v>2717000000</v>
      </c>
      <c r="F29" s="3">
        <f>+'BOP PIIE data'!D29</f>
        <v>1972000000</v>
      </c>
      <c r="G29" s="3">
        <f>+'BOP PIIE data'!H29</f>
        <v>671000000</v>
      </c>
      <c r="H29" s="3">
        <f>+'BOP PIIE data'!E29</f>
        <v>0</v>
      </c>
      <c r="I29" s="3">
        <f>+'BOP PIIE data'!I29</f>
        <v>1194000000</v>
      </c>
      <c r="J29" s="3">
        <f>+'BOP PIIE data'!N29</f>
        <v>1616000000</v>
      </c>
      <c r="K29" s="3">
        <f>+'BOP PIIE data'!T29</f>
        <v>187000000</v>
      </c>
      <c r="L29" s="3">
        <f>+'BOP PIIE data'!O29</f>
        <v>53000000</v>
      </c>
      <c r="M29" s="3">
        <f>+'BOP PIIE data'!U29</f>
        <v>7000000</v>
      </c>
      <c r="N29" s="3">
        <f>+'BOP PIIE data'!P29</f>
        <v>0</v>
      </c>
      <c r="O29" s="3">
        <f>+'BOP PIIE data'!V29</f>
        <v>0</v>
      </c>
      <c r="P29" s="3">
        <f>+'BOP PIIE data'!Q29</f>
        <v>0</v>
      </c>
      <c r="Q29" s="3">
        <f>+'BOP PIIE data'!W29</f>
        <v>0</v>
      </c>
      <c r="R29" s="3">
        <f>+'BOP PIIE data'!R29</f>
        <v>534000000</v>
      </c>
      <c r="S29" s="3">
        <f>+'BOP PIIE data'!X29</f>
        <v>1138000000</v>
      </c>
      <c r="T29" s="3">
        <f>+'BOP PIIE data'!S29</f>
        <v>5000000</v>
      </c>
      <c r="U29" s="10">
        <f>+'BOP PIIE data'!J29</f>
        <v>776000000</v>
      </c>
      <c r="V29" s="10">
        <f>+'BOP PIIE data'!M29</f>
        <v>876000000</v>
      </c>
      <c r="W29" s="10">
        <f t="shared" si="0"/>
        <v>0</v>
      </c>
      <c r="X29" s="10">
        <f t="shared" si="1"/>
        <v>0</v>
      </c>
    </row>
    <row r="30" spans="1:24" x14ac:dyDescent="0.25">
      <c r="A30" s="5">
        <v>24473</v>
      </c>
      <c r="B30" s="3">
        <f>+'BOP PIIE data'!B30</f>
        <v>7751000000</v>
      </c>
      <c r="C30" s="3">
        <f>+'BOP PIIE data'!F30</f>
        <v>6708000000</v>
      </c>
      <c r="D30" s="3">
        <f>+'BOP PIIE data'!C30</f>
        <v>2731000000</v>
      </c>
      <c r="E30" s="3">
        <f>+'BOP PIIE data'!G30</f>
        <v>2866000000</v>
      </c>
      <c r="F30" s="3">
        <f>+'BOP PIIE data'!D30</f>
        <v>1957000000</v>
      </c>
      <c r="G30" s="3">
        <f>+'BOP PIIE data'!H30</f>
        <v>674000000</v>
      </c>
      <c r="H30" s="3">
        <f>+'BOP PIIE data'!E30</f>
        <v>0</v>
      </c>
      <c r="I30" s="3">
        <f>+'BOP PIIE data'!I30</f>
        <v>1315000000</v>
      </c>
      <c r="J30" s="3">
        <f>+'BOP PIIE data'!N30</f>
        <v>1186000000</v>
      </c>
      <c r="K30" s="3">
        <f>+'BOP PIIE data'!T30</f>
        <v>169000000</v>
      </c>
      <c r="L30" s="3">
        <f>+'BOP PIIE data'!O30</f>
        <v>265000000</v>
      </c>
      <c r="M30" s="3">
        <f>+'BOP PIIE data'!U30</f>
        <v>517000000</v>
      </c>
      <c r="N30" s="3">
        <f>+'BOP PIIE data'!P30</f>
        <v>0</v>
      </c>
      <c r="O30" s="3">
        <f>+'BOP PIIE data'!V30</f>
        <v>0</v>
      </c>
      <c r="P30" s="3">
        <f>+'BOP PIIE data'!Q30</f>
        <v>0</v>
      </c>
      <c r="Q30" s="3">
        <f>+'BOP PIIE data'!W30</f>
        <v>0</v>
      </c>
      <c r="R30" s="3">
        <f>+'BOP PIIE data'!R30</f>
        <v>779000000</v>
      </c>
      <c r="S30" s="3">
        <f>+'BOP PIIE data'!X30</f>
        <v>-285000000</v>
      </c>
      <c r="T30" s="3">
        <f>+'BOP PIIE data'!S30</f>
        <v>-1027000000</v>
      </c>
      <c r="U30" s="10">
        <f>+'BOP PIIE data'!J30</f>
        <v>876000000</v>
      </c>
      <c r="V30" s="10">
        <f>+'BOP PIIE data'!M30</f>
        <v>802000000</v>
      </c>
      <c r="W30" s="10">
        <f t="shared" si="0"/>
        <v>0</v>
      </c>
      <c r="X30" s="10">
        <f t="shared" si="1"/>
        <v>0</v>
      </c>
    </row>
    <row r="31" spans="1:24" x14ac:dyDescent="0.25">
      <c r="A31" s="5">
        <v>24563</v>
      </c>
      <c r="B31" s="3">
        <f>+'BOP PIIE data'!B31</f>
        <v>7693000000</v>
      </c>
      <c r="C31" s="3">
        <f>+'BOP PIIE data'!F31</f>
        <v>6475000000</v>
      </c>
      <c r="D31" s="3">
        <f>+'BOP PIIE data'!C31</f>
        <v>2666000000</v>
      </c>
      <c r="E31" s="3">
        <f>+'BOP PIIE data'!G31</f>
        <v>2986000000</v>
      </c>
      <c r="F31" s="3">
        <f>+'BOP PIIE data'!D31</f>
        <v>1916000000</v>
      </c>
      <c r="G31" s="3">
        <f>+'BOP PIIE data'!H31</f>
        <v>675000000</v>
      </c>
      <c r="H31" s="3">
        <f>+'BOP PIIE data'!E31</f>
        <v>0</v>
      </c>
      <c r="I31" s="3">
        <f>+'BOP PIIE data'!I31</f>
        <v>1472000000</v>
      </c>
      <c r="J31" s="3">
        <f>+'BOP PIIE data'!N31</f>
        <v>964000000</v>
      </c>
      <c r="K31" s="3">
        <f>+'BOP PIIE data'!T31</f>
        <v>174000000</v>
      </c>
      <c r="L31" s="3">
        <f>+'BOP PIIE data'!O31</f>
        <v>261000000</v>
      </c>
      <c r="M31" s="3">
        <f>+'BOP PIIE data'!U31</f>
        <v>356000000</v>
      </c>
      <c r="N31" s="3">
        <f>+'BOP PIIE data'!P31</f>
        <v>0</v>
      </c>
      <c r="O31" s="3">
        <f>+'BOP PIIE data'!V31</f>
        <v>0</v>
      </c>
      <c r="P31" s="3">
        <f>+'BOP PIIE data'!Q31</f>
        <v>0</v>
      </c>
      <c r="Q31" s="3">
        <f>+'BOP PIIE data'!W31</f>
        <v>0</v>
      </c>
      <c r="R31" s="3">
        <f>+'BOP PIIE data'!R31</f>
        <v>695000000</v>
      </c>
      <c r="S31" s="3">
        <f>+'BOP PIIE data'!X31</f>
        <v>1354000000</v>
      </c>
      <c r="T31" s="3">
        <f>+'BOP PIIE data'!S31</f>
        <v>419000000</v>
      </c>
      <c r="U31" s="10">
        <f>+'BOP PIIE data'!J31</f>
        <v>667000000</v>
      </c>
      <c r="V31" s="10">
        <f>+'BOP PIIE data'!M31</f>
        <v>455000000</v>
      </c>
      <c r="W31" s="10">
        <f t="shared" si="0"/>
        <v>0</v>
      </c>
      <c r="X31" s="10">
        <f t="shared" si="1"/>
        <v>0</v>
      </c>
    </row>
    <row r="32" spans="1:24" x14ac:dyDescent="0.25">
      <c r="A32" s="5">
        <v>24654</v>
      </c>
      <c r="B32" s="3">
        <f>+'BOP PIIE data'!B32</f>
        <v>7530000000</v>
      </c>
      <c r="C32" s="3">
        <f>+'BOP PIIE data'!F32</f>
        <v>6526000000</v>
      </c>
      <c r="D32" s="3">
        <f>+'BOP PIIE data'!C32</f>
        <v>2540000000</v>
      </c>
      <c r="E32" s="3">
        <f>+'BOP PIIE data'!G32</f>
        <v>3059000000</v>
      </c>
      <c r="F32" s="3">
        <f>+'BOP PIIE data'!D32</f>
        <v>2064000000</v>
      </c>
      <c r="G32" s="3">
        <f>+'BOP PIIE data'!H32</f>
        <v>677000000</v>
      </c>
      <c r="H32" s="3">
        <f>+'BOP PIIE data'!E32</f>
        <v>0</v>
      </c>
      <c r="I32" s="3">
        <f>+'BOP PIIE data'!I32</f>
        <v>1309000000</v>
      </c>
      <c r="J32" s="3">
        <f>+'BOP PIIE data'!N32</f>
        <v>1359000000</v>
      </c>
      <c r="K32" s="3">
        <f>+'BOP PIIE data'!T32</f>
        <v>127000000</v>
      </c>
      <c r="L32" s="3">
        <f>+'BOP PIIE data'!O32</f>
        <v>419000000</v>
      </c>
      <c r="M32" s="3">
        <f>+'BOP PIIE data'!U32</f>
        <v>1013000000</v>
      </c>
      <c r="N32" s="3">
        <f>+'BOP PIIE data'!P32</f>
        <v>0</v>
      </c>
      <c r="O32" s="3">
        <f>+'BOP PIIE data'!V32</f>
        <v>0</v>
      </c>
      <c r="P32" s="3">
        <f>+'BOP PIIE data'!Q32</f>
        <v>0</v>
      </c>
      <c r="Q32" s="3">
        <f>+'BOP PIIE data'!W32</f>
        <v>0</v>
      </c>
      <c r="R32" s="3">
        <f>+'BOP PIIE data'!R32</f>
        <v>1002000000</v>
      </c>
      <c r="S32" s="3">
        <f>+'BOP PIIE data'!X32</f>
        <v>1373000000</v>
      </c>
      <c r="T32" s="3">
        <f>+'BOP PIIE data'!S32</f>
        <v>375000000</v>
      </c>
      <c r="U32" s="10">
        <f>+'BOP PIIE data'!J32</f>
        <v>563000000</v>
      </c>
      <c r="V32" s="10">
        <f>+'BOP PIIE data'!M32</f>
        <v>642000000</v>
      </c>
      <c r="W32" s="10">
        <f t="shared" si="0"/>
        <v>0</v>
      </c>
      <c r="X32" s="10">
        <f t="shared" si="1"/>
        <v>0</v>
      </c>
    </row>
    <row r="33" spans="1:24" x14ac:dyDescent="0.25">
      <c r="A33" s="5">
        <v>24746</v>
      </c>
      <c r="B33" s="3">
        <f>+'BOP PIIE data'!B33</f>
        <v>7692000000</v>
      </c>
      <c r="C33" s="3">
        <f>+'BOP PIIE data'!F33</f>
        <v>7157000000</v>
      </c>
      <c r="D33" s="3">
        <f>+'BOP PIIE data'!C33</f>
        <v>2731000000</v>
      </c>
      <c r="E33" s="3">
        <f>+'BOP PIIE data'!G33</f>
        <v>2955000000</v>
      </c>
      <c r="F33" s="3">
        <f>+'BOP PIIE data'!D33</f>
        <v>2083000000</v>
      </c>
      <c r="G33" s="3">
        <f>+'BOP PIIE data'!H33</f>
        <v>721000000</v>
      </c>
      <c r="H33" s="3">
        <f>+'BOP PIIE data'!E33</f>
        <v>0</v>
      </c>
      <c r="I33" s="3">
        <f>+'BOP PIIE data'!I33</f>
        <v>1199000000</v>
      </c>
      <c r="J33" s="3">
        <f>+'BOP PIIE data'!N33</f>
        <v>1297000000</v>
      </c>
      <c r="K33" s="3">
        <f>+'BOP PIIE data'!T33</f>
        <v>228000000</v>
      </c>
      <c r="L33" s="3">
        <f>+'BOP PIIE data'!O33</f>
        <v>363000000</v>
      </c>
      <c r="M33" s="3">
        <f>+'BOP PIIE data'!U33</f>
        <v>1258000000</v>
      </c>
      <c r="N33" s="3">
        <f>+'BOP PIIE data'!P33</f>
        <v>0</v>
      </c>
      <c r="O33" s="3">
        <f>+'BOP PIIE data'!V33</f>
        <v>0</v>
      </c>
      <c r="P33" s="3">
        <f>+'BOP PIIE data'!Q33</f>
        <v>0</v>
      </c>
      <c r="Q33" s="3">
        <f>+'BOP PIIE data'!W33</f>
        <v>0</v>
      </c>
      <c r="R33" s="3">
        <f>+'BOP PIIE data'!R33</f>
        <v>1220000000</v>
      </c>
      <c r="S33" s="3">
        <f>+'BOP PIIE data'!X33</f>
        <v>1098000000</v>
      </c>
      <c r="T33" s="3">
        <f>+'BOP PIIE data'!S33</f>
        <v>180000000</v>
      </c>
      <c r="U33" s="10">
        <f>+'BOP PIIE data'!J33</f>
        <v>474000000</v>
      </c>
      <c r="V33" s="10">
        <f>+'BOP PIIE data'!M33</f>
        <v>476000000</v>
      </c>
      <c r="W33" s="10">
        <f t="shared" si="0"/>
        <v>0</v>
      </c>
      <c r="X33" s="10">
        <f t="shared" si="1"/>
        <v>0</v>
      </c>
    </row>
    <row r="34" spans="1:24" x14ac:dyDescent="0.25">
      <c r="A34" s="5">
        <v>24838</v>
      </c>
      <c r="B34" s="3">
        <f>+'BOP PIIE data'!B34</f>
        <v>7998000000</v>
      </c>
      <c r="C34" s="3">
        <f>+'BOP PIIE data'!F34</f>
        <v>7796000000</v>
      </c>
      <c r="D34" s="3">
        <f>+'BOP PIIE data'!C34</f>
        <v>2816000000</v>
      </c>
      <c r="E34" s="3">
        <f>+'BOP PIIE data'!G34</f>
        <v>2997000000</v>
      </c>
      <c r="F34" s="3">
        <f>+'BOP PIIE data'!D34</f>
        <v>2202000000</v>
      </c>
      <c r="G34" s="3">
        <f>+'BOP PIIE data'!H34</f>
        <v>778000000</v>
      </c>
      <c r="H34" s="3">
        <f>+'BOP PIIE data'!E34</f>
        <v>0</v>
      </c>
      <c r="I34" s="3">
        <f>+'BOP PIIE data'!I34</f>
        <v>1249000000</v>
      </c>
      <c r="J34" s="3">
        <f>+'BOP PIIE data'!N34</f>
        <v>981000000</v>
      </c>
      <c r="K34" s="3">
        <f>+'BOP PIIE data'!T34</f>
        <v>367000000</v>
      </c>
      <c r="L34" s="3">
        <f>+'BOP PIIE data'!O34</f>
        <v>449000000</v>
      </c>
      <c r="M34" s="3">
        <f>+'BOP PIIE data'!U34</f>
        <v>-19000000</v>
      </c>
      <c r="N34" s="3">
        <f>+'BOP PIIE data'!P34</f>
        <v>0</v>
      </c>
      <c r="O34" s="3">
        <f>+'BOP PIIE data'!V34</f>
        <v>0</v>
      </c>
      <c r="P34" s="3">
        <f>+'BOP PIIE data'!Q34</f>
        <v>0</v>
      </c>
      <c r="Q34" s="3">
        <f>+'BOP PIIE data'!W34</f>
        <v>0</v>
      </c>
      <c r="R34" s="3">
        <f>+'BOP PIIE data'!R34</f>
        <v>781000000</v>
      </c>
      <c r="S34" s="3">
        <f>+'BOP PIIE data'!X34</f>
        <v>1026000000</v>
      </c>
      <c r="T34" s="3">
        <f>+'BOP PIIE data'!S34</f>
        <v>-912000000</v>
      </c>
      <c r="U34" s="10">
        <f>+'BOP PIIE data'!J34</f>
        <v>196000000</v>
      </c>
      <c r="V34" s="10">
        <f>+'BOP PIIE data'!M34</f>
        <v>-75000000</v>
      </c>
      <c r="W34" s="10">
        <f t="shared" si="0"/>
        <v>0</v>
      </c>
      <c r="X34" s="10">
        <f t="shared" si="1"/>
        <v>0</v>
      </c>
    </row>
    <row r="35" spans="1:24" x14ac:dyDescent="0.25">
      <c r="A35" s="5">
        <v>24929</v>
      </c>
      <c r="B35" s="3">
        <f>+'BOP PIIE data'!B35</f>
        <v>8324000000</v>
      </c>
      <c r="C35" s="3">
        <f>+'BOP PIIE data'!F35</f>
        <v>8051000000</v>
      </c>
      <c r="D35" s="3">
        <f>+'BOP PIIE data'!C35</f>
        <v>2936000000</v>
      </c>
      <c r="E35" s="3">
        <f>+'BOP PIIE data'!G35</f>
        <v>2990000000</v>
      </c>
      <c r="F35" s="3">
        <f>+'BOP PIIE data'!D35</f>
        <v>2317000000</v>
      </c>
      <c r="G35" s="3">
        <f>+'BOP PIIE data'!H35</f>
        <v>844000000</v>
      </c>
      <c r="H35" s="3">
        <f>+'BOP PIIE data'!E35</f>
        <v>0</v>
      </c>
      <c r="I35" s="3">
        <f>+'BOP PIIE data'!I35</f>
        <v>1363000000</v>
      </c>
      <c r="J35" s="3">
        <f>+'BOP PIIE data'!N35</f>
        <v>1172000000</v>
      </c>
      <c r="K35" s="3">
        <f>+'BOP PIIE data'!T35</f>
        <v>133000000</v>
      </c>
      <c r="L35" s="3">
        <f>+'BOP PIIE data'!O35</f>
        <v>283000000</v>
      </c>
      <c r="M35" s="3">
        <f>+'BOP PIIE data'!U35</f>
        <v>-192000000</v>
      </c>
      <c r="N35" s="3">
        <f>+'BOP PIIE data'!P35</f>
        <v>0</v>
      </c>
      <c r="O35" s="3">
        <f>+'BOP PIIE data'!V35</f>
        <v>0</v>
      </c>
      <c r="P35" s="3">
        <f>+'BOP PIIE data'!Q35</f>
        <v>0</v>
      </c>
      <c r="Q35" s="3">
        <f>+'BOP PIIE data'!W35</f>
        <v>0</v>
      </c>
      <c r="R35" s="3">
        <f>+'BOP PIIE data'!R35</f>
        <v>837000000</v>
      </c>
      <c r="S35" s="3">
        <f>+'BOP PIIE data'!X35</f>
        <v>2251000000</v>
      </c>
      <c r="T35" s="3">
        <f>+'BOP PIIE data'!S35</f>
        <v>135000000</v>
      </c>
      <c r="U35" s="10">
        <f>+'BOP PIIE data'!J35</f>
        <v>329000000</v>
      </c>
      <c r="V35" s="10">
        <f>+'BOP PIIE data'!M35</f>
        <v>235000000</v>
      </c>
      <c r="W35" s="10">
        <f t="shared" si="0"/>
        <v>0</v>
      </c>
      <c r="X35" s="10">
        <f t="shared" si="1"/>
        <v>0</v>
      </c>
    </row>
    <row r="36" spans="1:24" x14ac:dyDescent="0.25">
      <c r="A36" s="5">
        <v>25020</v>
      </c>
      <c r="B36" s="3">
        <f>+'BOP PIIE data'!B36</f>
        <v>8745000000</v>
      </c>
      <c r="C36" s="3">
        <f>+'BOP PIIE data'!F36</f>
        <v>8612000000</v>
      </c>
      <c r="D36" s="3">
        <f>+'BOP PIIE data'!C36</f>
        <v>3039000000</v>
      </c>
      <c r="E36" s="3">
        <f>+'BOP PIIE data'!G36</f>
        <v>3129000000</v>
      </c>
      <c r="F36" s="3">
        <f>+'BOP PIIE data'!D36</f>
        <v>2411000000</v>
      </c>
      <c r="G36" s="3">
        <f>+'BOP PIIE data'!H36</f>
        <v>870000000</v>
      </c>
      <c r="H36" s="3">
        <f>+'BOP PIIE data'!E36</f>
        <v>0</v>
      </c>
      <c r="I36" s="3">
        <f>+'BOP PIIE data'!I36</f>
        <v>1445000000</v>
      </c>
      <c r="J36" s="3">
        <f>+'BOP PIIE data'!N36</f>
        <v>1573000000</v>
      </c>
      <c r="K36" s="3">
        <f>+'BOP PIIE data'!T36</f>
        <v>148000000</v>
      </c>
      <c r="L36" s="3">
        <f>+'BOP PIIE data'!O36</f>
        <v>318000000</v>
      </c>
      <c r="M36" s="3">
        <f>+'BOP PIIE data'!U36</f>
        <v>1698000000</v>
      </c>
      <c r="N36" s="3">
        <f>+'BOP PIIE data'!P36</f>
        <v>0</v>
      </c>
      <c r="O36" s="3">
        <f>+'BOP PIIE data'!V36</f>
        <v>0</v>
      </c>
      <c r="P36" s="3">
        <f>+'BOP PIIE data'!Q36</f>
        <v>0</v>
      </c>
      <c r="Q36" s="3">
        <f>+'BOP PIIE data'!W36</f>
        <v>0</v>
      </c>
      <c r="R36" s="3">
        <f>+'BOP PIIE data'!R36</f>
        <v>984000000</v>
      </c>
      <c r="S36" s="3">
        <f>+'BOP PIIE data'!X36</f>
        <v>963000000</v>
      </c>
      <c r="T36" s="3">
        <f>+'BOP PIIE data'!S36</f>
        <v>572000000</v>
      </c>
      <c r="U36" s="10">
        <f>+'BOP PIIE data'!J36</f>
        <v>139000000</v>
      </c>
      <c r="V36" s="10">
        <f>+'BOP PIIE data'!M36</f>
        <v>638000000</v>
      </c>
      <c r="W36" s="10">
        <f t="shared" si="0"/>
        <v>0</v>
      </c>
      <c r="X36" s="10">
        <f t="shared" si="1"/>
        <v>0</v>
      </c>
    </row>
    <row r="37" spans="1:24" x14ac:dyDescent="0.25">
      <c r="A37" s="5">
        <v>25112</v>
      </c>
      <c r="B37" s="3">
        <f>+'BOP PIIE data'!B37</f>
        <v>8559000000</v>
      </c>
      <c r="C37" s="3">
        <f>+'BOP PIIE data'!F37</f>
        <v>8532000000</v>
      </c>
      <c r="D37" s="3">
        <f>+'BOP PIIE data'!C37</f>
        <v>3129000000</v>
      </c>
      <c r="E37" s="3">
        <f>+'BOP PIIE data'!G37</f>
        <v>3185000000</v>
      </c>
      <c r="F37" s="3">
        <f>+'BOP PIIE data'!D37</f>
        <v>2438000000</v>
      </c>
      <c r="G37" s="3">
        <f>+'BOP PIIE data'!H37</f>
        <v>887000000</v>
      </c>
      <c r="H37" s="3">
        <f>+'BOP PIIE data'!E37</f>
        <v>0</v>
      </c>
      <c r="I37" s="3">
        <f>+'BOP PIIE data'!I37</f>
        <v>1573000000</v>
      </c>
      <c r="J37" s="3">
        <f>+'BOP PIIE data'!N37</f>
        <v>1568000000</v>
      </c>
      <c r="K37" s="3">
        <f>+'BOP PIIE data'!T37</f>
        <v>160000000</v>
      </c>
      <c r="L37" s="3">
        <f>+'BOP PIIE data'!O37</f>
        <v>519000000</v>
      </c>
      <c r="M37" s="3">
        <f>+'BOP PIIE data'!U37</f>
        <v>2293000000</v>
      </c>
      <c r="N37" s="3">
        <f>+'BOP PIIE data'!P37</f>
        <v>0</v>
      </c>
      <c r="O37" s="3">
        <f>+'BOP PIIE data'!V37</f>
        <v>0</v>
      </c>
      <c r="P37" s="3">
        <f>+'BOP PIIE data'!Q37</f>
        <v>0</v>
      </c>
      <c r="Q37" s="3">
        <f>+'BOP PIIE data'!W37</f>
        <v>0</v>
      </c>
      <c r="R37" s="3">
        <f>+'BOP PIIE data'!R37</f>
        <v>641000000</v>
      </c>
      <c r="S37" s="3">
        <f>+'BOP PIIE data'!X37</f>
        <v>1097000000</v>
      </c>
      <c r="T37" s="3">
        <f>+'BOP PIIE data'!S37</f>
        <v>1075000000</v>
      </c>
      <c r="U37" s="10">
        <f>+'BOP PIIE data'!J37</f>
        <v>-51000000</v>
      </c>
      <c r="V37" s="10">
        <f>+'BOP PIIE data'!M37</f>
        <v>253000000</v>
      </c>
      <c r="W37" s="10">
        <f t="shared" si="0"/>
        <v>0</v>
      </c>
      <c r="X37" s="10">
        <f t="shared" si="1"/>
        <v>0</v>
      </c>
    </row>
    <row r="38" spans="1:24" x14ac:dyDescent="0.25">
      <c r="A38" s="5">
        <v>25204</v>
      </c>
      <c r="B38" s="3">
        <f>+'BOP PIIE data'!B38</f>
        <v>7468000000</v>
      </c>
      <c r="C38" s="3">
        <f>+'BOP PIIE data'!F38</f>
        <v>7444000000</v>
      </c>
      <c r="D38" s="3">
        <f>+'BOP PIIE data'!C38</f>
        <v>2884000000</v>
      </c>
      <c r="E38" s="3">
        <f>+'BOP PIIE data'!G38</f>
        <v>3174000000</v>
      </c>
      <c r="F38" s="3">
        <f>+'BOP PIIE data'!D38</f>
        <v>2569000000</v>
      </c>
      <c r="G38" s="3">
        <f>+'BOP PIIE data'!H38</f>
        <v>1004000000</v>
      </c>
      <c r="H38" s="3">
        <f>+'BOP PIIE data'!E38</f>
        <v>0</v>
      </c>
      <c r="I38" s="3">
        <f>+'BOP PIIE data'!I38</f>
        <v>1177000000</v>
      </c>
      <c r="J38" s="3">
        <f>+'BOP PIIE data'!N38</f>
        <v>1556000000</v>
      </c>
      <c r="K38" s="3">
        <f>+'BOP PIIE data'!T38</f>
        <v>359000000</v>
      </c>
      <c r="L38" s="3">
        <f>+'BOP PIIE data'!O38</f>
        <v>366000000</v>
      </c>
      <c r="M38" s="3">
        <f>+'BOP PIIE data'!U38</f>
        <v>-19000000</v>
      </c>
      <c r="N38" s="3">
        <f>+'BOP PIIE data'!P38</f>
        <v>0</v>
      </c>
      <c r="O38" s="3">
        <f>+'BOP PIIE data'!V38</f>
        <v>0</v>
      </c>
      <c r="P38" s="3">
        <f>+'BOP PIIE data'!Q38</f>
        <v>0</v>
      </c>
      <c r="Q38" s="3">
        <f>+'BOP PIIE data'!W38</f>
        <v>0</v>
      </c>
      <c r="R38" s="3">
        <f>+'BOP PIIE data'!R38</f>
        <v>628000000</v>
      </c>
      <c r="S38" s="3">
        <f>+'BOP PIIE data'!X38</f>
        <v>3324000000</v>
      </c>
      <c r="T38" s="3">
        <f>+'BOP PIIE data'!S38</f>
        <v>45000000</v>
      </c>
      <c r="U38" s="10">
        <f>+'BOP PIIE data'!J38</f>
        <v>122000000</v>
      </c>
      <c r="V38" s="10">
        <f>+'BOP PIIE data'!M38</f>
        <v>-1069000000</v>
      </c>
      <c r="W38" s="10">
        <f t="shared" si="0"/>
        <v>0</v>
      </c>
      <c r="X38" s="10">
        <f t="shared" si="1"/>
        <v>0</v>
      </c>
    </row>
    <row r="39" spans="1:24" x14ac:dyDescent="0.25">
      <c r="A39" s="5">
        <v>25294</v>
      </c>
      <c r="B39" s="3">
        <f>+'BOP PIIE data'!B39</f>
        <v>9536000000</v>
      </c>
      <c r="C39" s="3">
        <f>+'BOP PIIE data'!F39</f>
        <v>9527000000</v>
      </c>
      <c r="D39" s="3">
        <f>+'BOP PIIE data'!C39</f>
        <v>3283000000</v>
      </c>
      <c r="E39" s="3">
        <f>+'BOP PIIE data'!G39</f>
        <v>3303000000</v>
      </c>
      <c r="F39" s="3">
        <f>+'BOP PIIE data'!D39</f>
        <v>2673000000</v>
      </c>
      <c r="G39" s="3">
        <f>+'BOP PIIE data'!H39</f>
        <v>1148000000</v>
      </c>
      <c r="H39" s="3">
        <f>+'BOP PIIE data'!E39</f>
        <v>0</v>
      </c>
      <c r="I39" s="3">
        <f>+'BOP PIIE data'!I39</f>
        <v>1645000000</v>
      </c>
      <c r="J39" s="3">
        <f>+'BOP PIIE data'!N39</f>
        <v>1663000000</v>
      </c>
      <c r="K39" s="3">
        <f>+'BOP PIIE data'!T39</f>
        <v>267000000</v>
      </c>
      <c r="L39" s="3">
        <f>+'BOP PIIE data'!O39</f>
        <v>498000000</v>
      </c>
      <c r="M39" s="3">
        <f>+'BOP PIIE data'!U39</f>
        <v>-255000000</v>
      </c>
      <c r="N39" s="3">
        <f>+'BOP PIIE data'!P39</f>
        <v>0</v>
      </c>
      <c r="O39" s="3">
        <f>+'BOP PIIE data'!V39</f>
        <v>0</v>
      </c>
      <c r="P39" s="3">
        <f>+'BOP PIIE data'!Q39</f>
        <v>0</v>
      </c>
      <c r="Q39" s="3">
        <f>+'BOP PIIE data'!W39</f>
        <v>0</v>
      </c>
      <c r="R39" s="3">
        <f>+'BOP PIIE data'!R39</f>
        <v>969000000</v>
      </c>
      <c r="S39" s="3">
        <f>+'BOP PIIE data'!X39</f>
        <v>3884000000</v>
      </c>
      <c r="T39" s="3">
        <f>+'BOP PIIE data'!S39</f>
        <v>298000000</v>
      </c>
      <c r="U39" s="10">
        <f>+'BOP PIIE data'!J39</f>
        <v>-131000000</v>
      </c>
      <c r="V39" s="10">
        <f>+'BOP PIIE data'!M39</f>
        <v>-468000000</v>
      </c>
      <c r="W39" s="10">
        <f t="shared" si="0"/>
        <v>0</v>
      </c>
      <c r="X39" s="10">
        <f t="shared" si="1"/>
        <v>0</v>
      </c>
    </row>
    <row r="40" spans="1:24" x14ac:dyDescent="0.25">
      <c r="A40" s="5">
        <v>25385</v>
      </c>
      <c r="B40" s="3">
        <f>+'BOP PIIE data'!B40</f>
        <v>9400000000</v>
      </c>
      <c r="C40" s="3">
        <f>+'BOP PIIE data'!F40</f>
        <v>9380000000</v>
      </c>
      <c r="D40" s="3">
        <f>+'BOP PIIE data'!C40</f>
        <v>3245000000</v>
      </c>
      <c r="E40" s="3">
        <f>+'BOP PIIE data'!G40</f>
        <v>3368000000</v>
      </c>
      <c r="F40" s="3">
        <f>+'BOP PIIE data'!D40</f>
        <v>2794000000</v>
      </c>
      <c r="G40" s="3">
        <f>+'BOP PIIE data'!H40</f>
        <v>1324000000</v>
      </c>
      <c r="H40" s="3">
        <f>+'BOP PIIE data'!E40</f>
        <v>0</v>
      </c>
      <c r="I40" s="3">
        <f>+'BOP PIIE data'!I40</f>
        <v>1319000000</v>
      </c>
      <c r="J40" s="3">
        <f>+'BOP PIIE data'!N40</f>
        <v>1548000000</v>
      </c>
      <c r="K40" s="3">
        <f>+'BOP PIIE data'!T40</f>
        <v>261000000</v>
      </c>
      <c r="L40" s="3">
        <f>+'BOP PIIE data'!O40</f>
        <v>546000000</v>
      </c>
      <c r="M40" s="3">
        <f>+'BOP PIIE data'!U40</f>
        <v>2330000000</v>
      </c>
      <c r="N40" s="3">
        <f>+'BOP PIIE data'!P40</f>
        <v>0</v>
      </c>
      <c r="O40" s="3">
        <f>+'BOP PIIE data'!V40</f>
        <v>0</v>
      </c>
      <c r="P40" s="3">
        <f>+'BOP PIIE data'!Q40</f>
        <v>0</v>
      </c>
      <c r="Q40" s="3">
        <f>+'BOP PIIE data'!W40</f>
        <v>0</v>
      </c>
      <c r="R40" s="3">
        <f>+'BOP PIIE data'!R40</f>
        <v>582000000</v>
      </c>
      <c r="S40" s="3">
        <f>+'BOP PIIE data'!X40</f>
        <v>1242000000</v>
      </c>
      <c r="T40" s="3">
        <f>+'BOP PIIE data'!S40</f>
        <v>685000000</v>
      </c>
      <c r="U40" s="10">
        <f>+'BOP PIIE data'!J40</f>
        <v>48000000</v>
      </c>
      <c r="V40" s="10">
        <f>+'BOP PIIE data'!M40</f>
        <v>-472000000</v>
      </c>
      <c r="W40" s="10">
        <f t="shared" si="0"/>
        <v>0</v>
      </c>
      <c r="X40" s="10">
        <f t="shared" si="1"/>
        <v>0</v>
      </c>
    </row>
    <row r="41" spans="1:24" x14ac:dyDescent="0.25">
      <c r="A41" s="5">
        <v>25477</v>
      </c>
      <c r="B41" s="3">
        <f>+'BOP PIIE data'!B41</f>
        <v>10010000000</v>
      </c>
      <c r="C41" s="3">
        <f>+'BOP PIIE data'!F41</f>
        <v>9456000000</v>
      </c>
      <c r="D41" s="3">
        <f>+'BOP PIIE data'!C41</f>
        <v>3394000000</v>
      </c>
      <c r="E41" s="3">
        <f>+'BOP PIIE data'!G41</f>
        <v>3481000000</v>
      </c>
      <c r="F41" s="3">
        <f>+'BOP PIIE data'!D41</f>
        <v>2875000000</v>
      </c>
      <c r="G41" s="3">
        <f>+'BOP PIIE data'!H41</f>
        <v>1392000000</v>
      </c>
      <c r="H41" s="3">
        <f>+'BOP PIIE data'!E41</f>
        <v>0</v>
      </c>
      <c r="I41" s="3">
        <f>+'BOP PIIE data'!I41</f>
        <v>1593000000</v>
      </c>
      <c r="J41" s="3">
        <f>+'BOP PIIE data'!N41</f>
        <v>1192000000</v>
      </c>
      <c r="K41" s="3">
        <f>+'BOP PIIE data'!T41</f>
        <v>376000000</v>
      </c>
      <c r="L41" s="3">
        <f>+'BOP PIIE data'!O41</f>
        <v>139000000</v>
      </c>
      <c r="M41" s="3">
        <f>+'BOP PIIE data'!U41</f>
        <v>-1337000000</v>
      </c>
      <c r="N41" s="3">
        <f>+'BOP PIIE data'!P41</f>
        <v>0</v>
      </c>
      <c r="O41" s="3">
        <f>+'BOP PIIE data'!V41</f>
        <v>0</v>
      </c>
      <c r="P41" s="3">
        <f>+'BOP PIIE data'!Q41</f>
        <v>0</v>
      </c>
      <c r="Q41" s="3">
        <f>+'BOP PIIE data'!W41</f>
        <v>0</v>
      </c>
      <c r="R41" s="3">
        <f>+'BOP PIIE data'!R41</f>
        <v>717000000</v>
      </c>
      <c r="S41" s="3">
        <f>+'BOP PIIE data'!X41</f>
        <v>2272000000</v>
      </c>
      <c r="T41" s="3">
        <f>+'BOP PIIE data'!S41</f>
        <v>151000000</v>
      </c>
      <c r="U41" s="10">
        <f>+'BOP PIIE data'!J41</f>
        <v>357000000</v>
      </c>
      <c r="V41" s="10">
        <f>+'BOP PIIE data'!M41</f>
        <v>888000000</v>
      </c>
      <c r="W41" s="10">
        <f t="shared" si="0"/>
        <v>0</v>
      </c>
      <c r="X41" s="10">
        <f t="shared" si="1"/>
        <v>0</v>
      </c>
    </row>
    <row r="42" spans="1:24" x14ac:dyDescent="0.25">
      <c r="A42" s="5">
        <v>25569</v>
      </c>
      <c r="B42" s="3">
        <f>+'BOP PIIE data'!B42</f>
        <v>10258000000</v>
      </c>
      <c r="C42" s="3">
        <f>+'BOP PIIE data'!F42</f>
        <v>9587000000</v>
      </c>
      <c r="D42" s="3">
        <f>+'BOP PIIE data'!C42</f>
        <v>3235000000</v>
      </c>
      <c r="E42" s="3">
        <f>+'BOP PIIE data'!G42</f>
        <v>3449000000</v>
      </c>
      <c r="F42" s="3">
        <f>+'BOP PIIE data'!D42</f>
        <v>2968000000</v>
      </c>
      <c r="G42" s="3">
        <f>+'BOP PIIE data'!H42</f>
        <v>1422000000</v>
      </c>
      <c r="H42" s="3">
        <f>+'BOP PIIE data'!E42</f>
        <v>0</v>
      </c>
      <c r="I42" s="3">
        <f>+'BOP PIIE data'!I42</f>
        <v>1383000000</v>
      </c>
      <c r="J42" s="3">
        <f>+'BOP PIIE data'!N42</f>
        <v>1958000000</v>
      </c>
      <c r="K42" s="3">
        <f>+'BOP PIIE data'!T42</f>
        <v>592000000</v>
      </c>
      <c r="L42" s="3">
        <f>+'BOP PIIE data'!O42</f>
        <v>306000000</v>
      </c>
      <c r="M42" s="3">
        <f>+'BOP PIIE data'!U42</f>
        <v>2078000000</v>
      </c>
      <c r="N42" s="3">
        <f>+'BOP PIIE data'!P42</f>
        <v>0</v>
      </c>
      <c r="O42" s="3">
        <f>+'BOP PIIE data'!V42</f>
        <v>0</v>
      </c>
      <c r="P42" s="3">
        <f>+'BOP PIIE data'!Q42</f>
        <v>0</v>
      </c>
      <c r="Q42" s="3">
        <f>+'BOP PIIE data'!W42</f>
        <v>0</v>
      </c>
      <c r="R42" s="3">
        <f>+'BOP PIIE data'!R42</f>
        <v>828000000</v>
      </c>
      <c r="S42" s="3">
        <f>+'BOP PIIE data'!X42</f>
        <v>357000000</v>
      </c>
      <c r="T42" s="3">
        <f>+'BOP PIIE data'!S42</f>
        <v>386000000</v>
      </c>
      <c r="U42" s="10">
        <f>+'BOP PIIE data'!J42</f>
        <v>620000000</v>
      </c>
      <c r="V42" s="10">
        <f>+'BOP PIIE data'!M42</f>
        <v>451000000</v>
      </c>
      <c r="W42" s="10">
        <f t="shared" si="0"/>
        <v>0</v>
      </c>
      <c r="X42" s="10">
        <f t="shared" si="1"/>
        <v>0</v>
      </c>
    </row>
    <row r="43" spans="1:24" x14ac:dyDescent="0.25">
      <c r="A43" s="5">
        <v>25659</v>
      </c>
      <c r="B43" s="3">
        <f>+'BOP PIIE data'!B43</f>
        <v>10744000000</v>
      </c>
      <c r="C43" s="3">
        <f>+'BOP PIIE data'!F43</f>
        <v>9766000000</v>
      </c>
      <c r="D43" s="3">
        <f>+'BOP PIIE data'!C43</f>
        <v>3645000000</v>
      </c>
      <c r="E43" s="3">
        <f>+'BOP PIIE data'!G43</f>
        <v>3690000000</v>
      </c>
      <c r="F43" s="3">
        <f>+'BOP PIIE data'!D43</f>
        <v>3030000000</v>
      </c>
      <c r="G43" s="3">
        <f>+'BOP PIIE data'!H43</f>
        <v>1405000000</v>
      </c>
      <c r="H43" s="3">
        <f>+'BOP PIIE data'!E43</f>
        <v>0</v>
      </c>
      <c r="I43" s="3">
        <f>+'BOP PIIE data'!I43</f>
        <v>1586000000</v>
      </c>
      <c r="J43" s="3">
        <f>+'BOP PIIE data'!N43</f>
        <v>2144000000</v>
      </c>
      <c r="K43" s="3">
        <f>+'BOP PIIE data'!T43</f>
        <v>212000000</v>
      </c>
      <c r="L43" s="3">
        <f>+'BOP PIIE data'!O43</f>
        <v>-80000000</v>
      </c>
      <c r="M43" s="3">
        <f>+'BOP PIIE data'!U43</f>
        <v>2077000000</v>
      </c>
      <c r="N43" s="3">
        <f>+'BOP PIIE data'!P43</f>
        <v>0</v>
      </c>
      <c r="O43" s="3">
        <f>+'BOP PIIE data'!V43</f>
        <v>0</v>
      </c>
      <c r="P43" s="3">
        <f>+'BOP PIIE data'!Q43</f>
        <v>0</v>
      </c>
      <c r="Q43" s="3">
        <f>+'BOP PIIE data'!W43</f>
        <v>0</v>
      </c>
      <c r="R43" s="3">
        <f>+'BOP PIIE data'!R43</f>
        <v>686000000</v>
      </c>
      <c r="S43" s="3">
        <f>+'BOP PIIE data'!X43</f>
        <v>-1441000000</v>
      </c>
      <c r="T43" s="3">
        <f>+'BOP PIIE data'!S43</f>
        <v>-1025000000</v>
      </c>
      <c r="U43" s="10">
        <f>+'BOP PIIE data'!J43</f>
        <v>972000000</v>
      </c>
      <c r="V43" s="10">
        <f>+'BOP PIIE data'!M43</f>
        <v>877000000</v>
      </c>
      <c r="W43" s="10">
        <f t="shared" si="0"/>
        <v>0</v>
      </c>
      <c r="X43" s="10">
        <f t="shared" si="1"/>
        <v>0</v>
      </c>
    </row>
    <row r="44" spans="1:24" x14ac:dyDescent="0.25">
      <c r="A44" s="5">
        <v>25750</v>
      </c>
      <c r="B44" s="3">
        <f>+'BOP PIIE data'!B44</f>
        <v>10665000000</v>
      </c>
      <c r="C44" s="3">
        <f>+'BOP PIIE data'!F44</f>
        <v>10049000000</v>
      </c>
      <c r="D44" s="3">
        <f>+'BOP PIIE data'!C44</f>
        <v>3625000000</v>
      </c>
      <c r="E44" s="3">
        <f>+'BOP PIIE data'!G44</f>
        <v>3715000000</v>
      </c>
      <c r="F44" s="3">
        <f>+'BOP PIIE data'!D44</f>
        <v>2977000000</v>
      </c>
      <c r="G44" s="3">
        <f>+'BOP PIIE data'!H44</f>
        <v>1377000000</v>
      </c>
      <c r="H44" s="3">
        <f>+'BOP PIIE data'!E44</f>
        <v>0</v>
      </c>
      <c r="I44" s="3">
        <f>+'BOP PIIE data'!I44</f>
        <v>1611000000</v>
      </c>
      <c r="J44" s="3">
        <f>+'BOP PIIE data'!N44</f>
        <v>1718000000</v>
      </c>
      <c r="K44" s="3">
        <f>+'BOP PIIE data'!T44</f>
        <v>357000000</v>
      </c>
      <c r="L44" s="3">
        <f>+'BOP PIIE data'!O44</f>
        <v>517000000</v>
      </c>
      <c r="M44" s="3">
        <f>+'BOP PIIE data'!U44</f>
        <v>3456000000</v>
      </c>
      <c r="N44" s="3">
        <f>+'BOP PIIE data'!P44</f>
        <v>0</v>
      </c>
      <c r="O44" s="3">
        <f>+'BOP PIIE data'!V44</f>
        <v>0</v>
      </c>
      <c r="P44" s="3">
        <f>+'BOP PIIE data'!Q44</f>
        <v>0</v>
      </c>
      <c r="Q44" s="3">
        <f>+'BOP PIIE data'!W44</f>
        <v>0</v>
      </c>
      <c r="R44" s="3">
        <f>+'BOP PIIE data'!R44</f>
        <v>713000000</v>
      </c>
      <c r="S44" s="3">
        <f>+'BOP PIIE data'!X44</f>
        <v>-1873000000</v>
      </c>
      <c r="T44" s="3">
        <f>+'BOP PIIE data'!S44</f>
        <v>-802000000</v>
      </c>
      <c r="U44" s="10">
        <f>+'BOP PIIE data'!J44</f>
        <v>515000000</v>
      </c>
      <c r="V44" s="10">
        <f>+'BOP PIIE data'!M44</f>
        <v>206000000</v>
      </c>
      <c r="W44" s="10">
        <f t="shared" si="0"/>
        <v>0</v>
      </c>
      <c r="X44" s="10">
        <f t="shared" si="1"/>
        <v>0</v>
      </c>
    </row>
    <row r="45" spans="1:24" x14ac:dyDescent="0.25">
      <c r="A45" s="5">
        <v>25842</v>
      </c>
      <c r="B45" s="3">
        <f>+'BOP PIIE data'!B45</f>
        <v>10802000000</v>
      </c>
      <c r="C45" s="3">
        <f>+'BOP PIIE data'!F45</f>
        <v>10464000000</v>
      </c>
      <c r="D45" s="3">
        <f>+'BOP PIIE data'!C45</f>
        <v>3666000000</v>
      </c>
      <c r="E45" s="3">
        <f>+'BOP PIIE data'!G45</f>
        <v>3668000000</v>
      </c>
      <c r="F45" s="3">
        <f>+'BOP PIIE data'!D45</f>
        <v>2773000000</v>
      </c>
      <c r="G45" s="3">
        <f>+'BOP PIIE data'!H45</f>
        <v>1311000000</v>
      </c>
      <c r="H45" s="3">
        <f>+'BOP PIIE data'!E45</f>
        <v>0</v>
      </c>
      <c r="I45" s="3">
        <f>+'BOP PIIE data'!I45</f>
        <v>1576000000</v>
      </c>
      <c r="J45" s="3">
        <f>+'BOP PIIE data'!N45</f>
        <v>1771000000</v>
      </c>
      <c r="K45" s="3">
        <f>+'BOP PIIE data'!T45</f>
        <v>303000000</v>
      </c>
      <c r="L45" s="3">
        <f>+'BOP PIIE data'!O45</f>
        <v>333000000</v>
      </c>
      <c r="M45" s="3">
        <f>+'BOP PIIE data'!U45</f>
        <v>4099000000</v>
      </c>
      <c r="N45" s="3">
        <f>+'BOP PIIE data'!P45</f>
        <v>0</v>
      </c>
      <c r="O45" s="3">
        <f>+'BOP PIIE data'!V45</f>
        <v>0</v>
      </c>
      <c r="P45" s="3">
        <f>+'BOP PIIE data'!Q45</f>
        <v>0</v>
      </c>
      <c r="Q45" s="3">
        <f>+'BOP PIIE data'!W45</f>
        <v>0</v>
      </c>
      <c r="R45" s="3">
        <f>+'BOP PIIE data'!R45</f>
        <v>925000000</v>
      </c>
      <c r="S45" s="3">
        <f>+'BOP PIIE data'!X45</f>
        <v>-2989000000</v>
      </c>
      <c r="T45" s="3">
        <f>+'BOP PIIE data'!S45</f>
        <v>-1040000000</v>
      </c>
      <c r="U45" s="10">
        <f>+'BOP PIIE data'!J45</f>
        <v>222000000</v>
      </c>
      <c r="V45" s="10">
        <f>+'BOP PIIE data'!M45</f>
        <v>576000000</v>
      </c>
      <c r="W45" s="10">
        <f t="shared" si="0"/>
        <v>0</v>
      </c>
      <c r="X45" s="10">
        <f t="shared" si="1"/>
        <v>0</v>
      </c>
    </row>
    <row r="46" spans="1:24" x14ac:dyDescent="0.25">
      <c r="A46" s="5">
        <v>25934</v>
      </c>
      <c r="B46" s="3">
        <f>+'BOP PIIE data'!B46</f>
        <v>10920000000</v>
      </c>
      <c r="C46" s="3">
        <f>+'BOP PIIE data'!F46</f>
        <v>10600000000</v>
      </c>
      <c r="D46" s="3">
        <f>+'BOP PIIE data'!C46</f>
        <v>4048000000</v>
      </c>
      <c r="E46" s="3">
        <f>+'BOP PIIE data'!G46</f>
        <v>3724000000</v>
      </c>
      <c r="F46" s="3">
        <f>+'BOP PIIE data'!D46</f>
        <v>3012000000</v>
      </c>
      <c r="G46" s="3">
        <f>+'BOP PIIE data'!H46</f>
        <v>1227000000</v>
      </c>
      <c r="H46" s="3">
        <f>+'BOP PIIE data'!E46</f>
        <v>0</v>
      </c>
      <c r="I46" s="3">
        <f>+'BOP PIIE data'!I46</f>
        <v>1746000000</v>
      </c>
      <c r="J46" s="3">
        <f>+'BOP PIIE data'!N46</f>
        <v>2033000000</v>
      </c>
      <c r="K46" s="3">
        <f>+'BOP PIIE data'!T46</f>
        <v>196000000</v>
      </c>
      <c r="L46" s="3">
        <f>+'BOP PIIE data'!O46</f>
        <v>408000000</v>
      </c>
      <c r="M46" s="3">
        <f>+'BOP PIIE data'!U46</f>
        <v>5534000000</v>
      </c>
      <c r="N46" s="3">
        <f>+'BOP PIIE data'!P46</f>
        <v>0</v>
      </c>
      <c r="O46" s="3">
        <f>+'BOP PIIE data'!V46</f>
        <v>0</v>
      </c>
      <c r="P46" s="3">
        <f>+'BOP PIIE data'!Q46</f>
        <v>0</v>
      </c>
      <c r="Q46" s="3">
        <f>+'BOP PIIE data'!W46</f>
        <v>0</v>
      </c>
      <c r="R46" s="3">
        <f>+'BOP PIIE data'!R46</f>
        <v>1174000000</v>
      </c>
      <c r="S46" s="3">
        <f>+'BOP PIIE data'!X46</f>
        <v>-1921000000</v>
      </c>
      <c r="T46" s="3">
        <f>+'BOP PIIE data'!S46</f>
        <v>-151000000</v>
      </c>
      <c r="U46" s="10">
        <f>+'BOP PIIE data'!J46</f>
        <v>683000000</v>
      </c>
      <c r="V46" s="10">
        <f>+'BOP PIIE data'!M46</f>
        <v>-345000000</v>
      </c>
      <c r="W46" s="10">
        <f t="shared" si="0"/>
        <v>0</v>
      </c>
      <c r="X46" s="10">
        <f t="shared" si="1"/>
        <v>0</v>
      </c>
    </row>
    <row r="47" spans="1:24" x14ac:dyDescent="0.25">
      <c r="A47" s="5">
        <v>26024</v>
      </c>
      <c r="B47" s="3">
        <f>+'BOP PIIE data'!B47</f>
        <v>10878000000</v>
      </c>
      <c r="C47" s="3">
        <f>+'BOP PIIE data'!F47</f>
        <v>11614000000</v>
      </c>
      <c r="D47" s="3">
        <f>+'BOP PIIE data'!C47</f>
        <v>4087000000</v>
      </c>
      <c r="E47" s="3">
        <f>+'BOP PIIE data'!G47</f>
        <v>3867000000</v>
      </c>
      <c r="F47" s="3">
        <f>+'BOP PIIE data'!D47</f>
        <v>3198000000</v>
      </c>
      <c r="G47" s="3">
        <f>+'BOP PIIE data'!H47</f>
        <v>1283000000</v>
      </c>
      <c r="H47" s="3">
        <f>+'BOP PIIE data'!E47</f>
        <v>0</v>
      </c>
      <c r="I47" s="3">
        <f>+'BOP PIIE data'!I47</f>
        <v>1808000000</v>
      </c>
      <c r="J47" s="3">
        <f>+'BOP PIIE data'!N47</f>
        <v>1949000000</v>
      </c>
      <c r="K47" s="3">
        <f>+'BOP PIIE data'!T47</f>
        <v>140000000</v>
      </c>
      <c r="L47" s="3">
        <f>+'BOP PIIE data'!O47</f>
        <v>368000000</v>
      </c>
      <c r="M47" s="3">
        <f>+'BOP PIIE data'!U47</f>
        <v>7363000000</v>
      </c>
      <c r="N47" s="3">
        <f>+'BOP PIIE data'!P47</f>
        <v>0</v>
      </c>
      <c r="O47" s="3">
        <f>+'BOP PIIE data'!V47</f>
        <v>0</v>
      </c>
      <c r="P47" s="3">
        <f>+'BOP PIIE data'!Q47</f>
        <v>0</v>
      </c>
      <c r="Q47" s="3">
        <f>+'BOP PIIE data'!W47</f>
        <v>0</v>
      </c>
      <c r="R47" s="3">
        <f>+'BOP PIIE data'!R47</f>
        <v>1056000000</v>
      </c>
      <c r="S47" s="3">
        <f>+'BOP PIIE data'!X47</f>
        <v>-2349000000</v>
      </c>
      <c r="T47" s="3">
        <f>+'BOP PIIE data'!S47</f>
        <v>-839000000</v>
      </c>
      <c r="U47" s="10">
        <f>+'BOP PIIE data'!J47</f>
        <v>-409000000</v>
      </c>
      <c r="V47" s="10">
        <f>+'BOP PIIE data'!M47</f>
        <v>-2620000000</v>
      </c>
      <c r="W47" s="10">
        <f t="shared" si="0"/>
        <v>0</v>
      </c>
      <c r="X47" s="10">
        <f t="shared" si="1"/>
        <v>0</v>
      </c>
    </row>
    <row r="48" spans="1:24" x14ac:dyDescent="0.25">
      <c r="A48" s="5">
        <v>26115</v>
      </c>
      <c r="B48" s="3">
        <f>+'BOP PIIE data'!B48</f>
        <v>11548000000</v>
      </c>
      <c r="C48" s="3">
        <f>+'BOP PIIE data'!F48</f>
        <v>12171000000</v>
      </c>
      <c r="D48" s="3">
        <f>+'BOP PIIE data'!C48</f>
        <v>3972000000</v>
      </c>
      <c r="E48" s="3">
        <f>+'BOP PIIE data'!G48</f>
        <v>3861000000</v>
      </c>
      <c r="F48" s="3">
        <f>+'BOP PIIE data'!D48</f>
        <v>3156000000</v>
      </c>
      <c r="G48" s="3">
        <f>+'BOP PIIE data'!H48</f>
        <v>1428000000</v>
      </c>
      <c r="H48" s="3">
        <f>+'BOP PIIE data'!E48</f>
        <v>0</v>
      </c>
      <c r="I48" s="3">
        <f>+'BOP PIIE data'!I48</f>
        <v>1752000000</v>
      </c>
      <c r="J48" s="3">
        <f>+'BOP PIIE data'!N48</f>
        <v>2308000000</v>
      </c>
      <c r="K48" s="3">
        <f>+'BOP PIIE data'!T48</f>
        <v>-293000000</v>
      </c>
      <c r="L48" s="3">
        <f>+'BOP PIIE data'!O48</f>
        <v>346000000</v>
      </c>
      <c r="M48" s="3">
        <f>+'BOP PIIE data'!U48</f>
        <v>10555000000</v>
      </c>
      <c r="N48" s="3">
        <f>+'BOP PIIE data'!P48</f>
        <v>0</v>
      </c>
      <c r="O48" s="3">
        <f>+'BOP PIIE data'!V48</f>
        <v>0</v>
      </c>
      <c r="P48" s="3">
        <f>+'BOP PIIE data'!Q48</f>
        <v>0</v>
      </c>
      <c r="Q48" s="3">
        <f>+'BOP PIIE data'!W48</f>
        <v>0</v>
      </c>
      <c r="R48" s="3">
        <f>+'BOP PIIE data'!R48</f>
        <v>2113000000</v>
      </c>
      <c r="S48" s="3">
        <f>+'BOP PIIE data'!X48</f>
        <v>-1536000000</v>
      </c>
      <c r="T48" s="3">
        <f>+'BOP PIIE data'!S48</f>
        <v>-1377000000</v>
      </c>
      <c r="U48" s="10">
        <f>+'BOP PIIE data'!J48</f>
        <v>-536000000</v>
      </c>
      <c r="V48" s="10">
        <f>+'BOP PIIE data'!M48</f>
        <v>-5336000000</v>
      </c>
      <c r="W48" s="10">
        <f t="shared" si="0"/>
        <v>0</v>
      </c>
      <c r="X48" s="10">
        <f t="shared" si="1"/>
        <v>0</v>
      </c>
    </row>
    <row r="49" spans="1:24" x14ac:dyDescent="0.25">
      <c r="A49" s="5">
        <v>26207</v>
      </c>
      <c r="B49" s="3">
        <f>+'BOP PIIE data'!B49</f>
        <v>9973000000</v>
      </c>
      <c r="C49" s="3">
        <f>+'BOP PIIE data'!F49</f>
        <v>11194000000</v>
      </c>
      <c r="D49" s="3">
        <f>+'BOP PIIE data'!C49</f>
        <v>4251000000</v>
      </c>
      <c r="E49" s="3">
        <f>+'BOP PIIE data'!G49</f>
        <v>3948000000</v>
      </c>
      <c r="F49" s="3">
        <f>+'BOP PIIE data'!D49</f>
        <v>3340000000</v>
      </c>
      <c r="G49" s="3">
        <f>+'BOP PIIE data'!H49</f>
        <v>1497000000</v>
      </c>
      <c r="H49" s="3">
        <f>+'BOP PIIE data'!E49</f>
        <v>0</v>
      </c>
      <c r="I49" s="3">
        <f>+'BOP PIIE data'!I49</f>
        <v>2098000000</v>
      </c>
      <c r="J49" s="3">
        <f>+'BOP PIIE data'!N49</f>
        <v>1327000000</v>
      </c>
      <c r="K49" s="3">
        <f>+'BOP PIIE data'!T49</f>
        <v>324000000</v>
      </c>
      <c r="L49" s="3">
        <f>+'BOP PIIE data'!O49</f>
        <v>-9000000</v>
      </c>
      <c r="M49" s="3">
        <f>+'BOP PIIE data'!U49</f>
        <v>5383000000</v>
      </c>
      <c r="N49" s="3">
        <f>+'BOP PIIE data'!P49</f>
        <v>0</v>
      </c>
      <c r="O49" s="3">
        <f>+'BOP PIIE data'!V49</f>
        <v>0</v>
      </c>
      <c r="P49" s="3">
        <f>+'BOP PIIE data'!Q49</f>
        <v>0</v>
      </c>
      <c r="Q49" s="3">
        <f>+'BOP PIIE data'!W49</f>
        <v>0</v>
      </c>
      <c r="R49" s="3">
        <f>+'BOP PIIE data'!R49</f>
        <v>1748000000</v>
      </c>
      <c r="S49" s="3">
        <f>+'BOP PIIE data'!X49</f>
        <v>290000000</v>
      </c>
      <c r="T49" s="3">
        <f>+'BOP PIIE data'!S49</f>
        <v>18000000</v>
      </c>
      <c r="U49" s="10">
        <f>+'BOP PIIE data'!J49</f>
        <v>-1173000000</v>
      </c>
      <c r="V49" s="10">
        <f>+'BOP PIIE data'!M49</f>
        <v>-2913000000</v>
      </c>
      <c r="W49" s="10">
        <f t="shared" si="0"/>
        <v>0</v>
      </c>
      <c r="X49" s="10">
        <f t="shared" si="1"/>
        <v>0</v>
      </c>
    </row>
    <row r="50" spans="1:24" x14ac:dyDescent="0.25">
      <c r="A50" s="5">
        <v>26299</v>
      </c>
      <c r="B50" s="3">
        <f>+'BOP PIIE data'!B50</f>
        <v>11833000000</v>
      </c>
      <c r="C50" s="3">
        <f>+'BOP PIIE data'!F50</f>
        <v>13501000000</v>
      </c>
      <c r="D50" s="3">
        <f>+'BOP PIIE data'!C50</f>
        <v>4473000000</v>
      </c>
      <c r="E50" s="3">
        <f>+'BOP PIIE data'!G50</f>
        <v>4173000000</v>
      </c>
      <c r="F50" s="3">
        <f>+'BOP PIIE data'!D50</f>
        <v>3451000000</v>
      </c>
      <c r="G50" s="3">
        <f>+'BOP PIIE data'!H50</f>
        <v>1479000000</v>
      </c>
      <c r="H50" s="3">
        <f>+'BOP PIIE data'!E50</f>
        <v>0</v>
      </c>
      <c r="I50" s="3">
        <f>+'BOP PIIE data'!I50</f>
        <v>2297000000</v>
      </c>
      <c r="J50" s="3">
        <f>+'BOP PIIE data'!N50</f>
        <v>2187000000</v>
      </c>
      <c r="K50" s="3">
        <f>+'BOP PIIE data'!T50</f>
        <v>-136000000</v>
      </c>
      <c r="L50" s="3">
        <f>+'BOP PIIE data'!O50</f>
        <v>476000000</v>
      </c>
      <c r="M50" s="3">
        <f>+'BOP PIIE data'!U50</f>
        <v>4098000000</v>
      </c>
      <c r="N50" s="3">
        <f>+'BOP PIIE data'!P50</f>
        <v>0</v>
      </c>
      <c r="O50" s="3">
        <f>+'BOP PIIE data'!V50</f>
        <v>0</v>
      </c>
      <c r="P50" s="3">
        <f>+'BOP PIIE data'!Q50</f>
        <v>0</v>
      </c>
      <c r="Q50" s="3">
        <f>+'BOP PIIE data'!W50</f>
        <v>0</v>
      </c>
      <c r="R50" s="3">
        <f>+'BOP PIIE data'!R50</f>
        <v>1542000000</v>
      </c>
      <c r="S50" s="3">
        <f>+'BOP PIIE data'!X50</f>
        <v>1115000000</v>
      </c>
      <c r="T50" s="3">
        <f>+'BOP PIIE data'!S50</f>
        <v>90000000</v>
      </c>
      <c r="U50" s="10">
        <f>+'BOP PIIE data'!J50</f>
        <v>-1693000000</v>
      </c>
      <c r="V50" s="10">
        <f>+'BOP PIIE data'!M50</f>
        <v>-782000000</v>
      </c>
      <c r="W50" s="10">
        <f t="shared" si="0"/>
        <v>0</v>
      </c>
      <c r="X50" s="10">
        <f t="shared" si="1"/>
        <v>0</v>
      </c>
    </row>
    <row r="51" spans="1:24" x14ac:dyDescent="0.25">
      <c r="A51" s="5">
        <v>26390</v>
      </c>
      <c r="B51" s="3">
        <f>+'BOP PIIE data'!B51</f>
        <v>11618000000</v>
      </c>
      <c r="C51" s="3">
        <f>+'BOP PIIE data'!F51</f>
        <v>13254000000</v>
      </c>
      <c r="D51" s="3">
        <f>+'BOP PIIE data'!C51</f>
        <v>4233000000</v>
      </c>
      <c r="E51" s="3">
        <f>+'BOP PIIE data'!G51</f>
        <v>4228000000</v>
      </c>
      <c r="F51" s="3">
        <f>+'BOP PIIE data'!D51</f>
        <v>3576000000</v>
      </c>
      <c r="G51" s="3">
        <f>+'BOP PIIE data'!H51</f>
        <v>1623000000</v>
      </c>
      <c r="H51" s="3">
        <f>+'BOP PIIE data'!E51</f>
        <v>0</v>
      </c>
      <c r="I51" s="3">
        <f>+'BOP PIIE data'!I51</f>
        <v>2011000000</v>
      </c>
      <c r="J51" s="3">
        <f>+'BOP PIIE data'!N51</f>
        <v>1481000000</v>
      </c>
      <c r="K51" s="3">
        <f>+'BOP PIIE data'!T51</f>
        <v>373000000</v>
      </c>
      <c r="L51" s="3">
        <f>+'BOP PIIE data'!O51</f>
        <v>318000000</v>
      </c>
      <c r="M51" s="3">
        <f>+'BOP PIIE data'!U51</f>
        <v>1074000000</v>
      </c>
      <c r="N51" s="3">
        <f>+'BOP PIIE data'!P51</f>
        <v>0</v>
      </c>
      <c r="O51" s="3">
        <f>+'BOP PIIE data'!V51</f>
        <v>0</v>
      </c>
      <c r="P51" s="3">
        <f>+'BOP PIIE data'!Q51</f>
        <v>0</v>
      </c>
      <c r="Q51" s="3">
        <f>+'BOP PIIE data'!W51</f>
        <v>0</v>
      </c>
      <c r="R51" s="3">
        <f>+'BOP PIIE data'!R51</f>
        <v>266000000</v>
      </c>
      <c r="S51" s="3">
        <f>+'BOP PIIE data'!X51</f>
        <v>2830000000</v>
      </c>
      <c r="T51" s="3">
        <f>+'BOP PIIE data'!S51</f>
        <v>60000000</v>
      </c>
      <c r="U51" s="10">
        <f>+'BOP PIIE data'!J51</f>
        <v>-1689000000</v>
      </c>
      <c r="V51" s="10">
        <f>+'BOP PIIE data'!M51</f>
        <v>-2152000000</v>
      </c>
      <c r="W51" s="10">
        <f t="shared" si="0"/>
        <v>0</v>
      </c>
      <c r="X51" s="10">
        <f t="shared" si="1"/>
        <v>0</v>
      </c>
    </row>
    <row r="52" spans="1:24" x14ac:dyDescent="0.25">
      <c r="A52" s="5">
        <v>26481</v>
      </c>
      <c r="B52" s="3">
        <f>+'BOP PIIE data'!B52</f>
        <v>12351000000</v>
      </c>
      <c r="C52" s="3">
        <f>+'BOP PIIE data'!F52</f>
        <v>14022000000</v>
      </c>
      <c r="D52" s="3">
        <f>+'BOP PIIE data'!C52</f>
        <v>4634000000</v>
      </c>
      <c r="E52" s="3">
        <f>+'BOP PIIE data'!G52</f>
        <v>4095000000</v>
      </c>
      <c r="F52" s="3">
        <f>+'BOP PIIE data'!D52</f>
        <v>3803000000</v>
      </c>
      <c r="G52" s="3">
        <f>+'BOP PIIE data'!H52</f>
        <v>1650000000</v>
      </c>
      <c r="H52" s="3">
        <f>+'BOP PIIE data'!E52</f>
        <v>0</v>
      </c>
      <c r="I52" s="3">
        <f>+'BOP PIIE data'!I52</f>
        <v>2306000000</v>
      </c>
      <c r="J52" s="3">
        <f>+'BOP PIIE data'!N52</f>
        <v>2435000000</v>
      </c>
      <c r="K52" s="3">
        <f>+'BOP PIIE data'!T52</f>
        <v>310000000</v>
      </c>
      <c r="L52" s="3">
        <f>+'BOP PIIE data'!O52</f>
        <v>-203000000</v>
      </c>
      <c r="M52" s="3">
        <f>+'BOP PIIE data'!U52</f>
        <v>6092000000</v>
      </c>
      <c r="N52" s="3">
        <f>+'BOP PIIE data'!P52</f>
        <v>0</v>
      </c>
      <c r="O52" s="3">
        <f>+'BOP PIIE data'!V52</f>
        <v>0</v>
      </c>
      <c r="P52" s="3">
        <f>+'BOP PIIE data'!Q52</f>
        <v>0</v>
      </c>
      <c r="Q52" s="3">
        <f>+'BOP PIIE data'!W52</f>
        <v>0</v>
      </c>
      <c r="R52" s="3">
        <f>+'BOP PIIE data'!R52</f>
        <v>1816000000</v>
      </c>
      <c r="S52" s="3">
        <f>+'BOP PIIE data'!X52</f>
        <v>-20000000</v>
      </c>
      <c r="T52" s="3">
        <f>+'BOP PIIE data'!S52</f>
        <v>-96000000</v>
      </c>
      <c r="U52" s="10">
        <f>+'BOP PIIE data'!J52</f>
        <v>-1285000000</v>
      </c>
      <c r="V52" s="10">
        <f>+'BOP PIIE data'!M52</f>
        <v>-2430000000</v>
      </c>
      <c r="W52" s="10">
        <f t="shared" si="0"/>
        <v>0</v>
      </c>
      <c r="X52" s="10">
        <f t="shared" si="1"/>
        <v>0</v>
      </c>
    </row>
    <row r="53" spans="1:24" x14ac:dyDescent="0.25">
      <c r="A53" s="5">
        <v>26573</v>
      </c>
      <c r="B53" s="3">
        <f>+'BOP PIIE data'!B53</f>
        <v>13579000000</v>
      </c>
      <c r="C53" s="3">
        <f>+'BOP PIIE data'!F53</f>
        <v>15020000000</v>
      </c>
      <c r="D53" s="3">
        <f>+'BOP PIIE data'!C53</f>
        <v>4503000000</v>
      </c>
      <c r="E53" s="3">
        <f>+'BOP PIIE data'!G53</f>
        <v>4371000000</v>
      </c>
      <c r="F53" s="3">
        <f>+'BOP PIIE data'!D53</f>
        <v>3933000000</v>
      </c>
      <c r="G53" s="3">
        <f>+'BOP PIIE data'!H53</f>
        <v>1821000000</v>
      </c>
      <c r="H53" s="3">
        <f>+'BOP PIIE data'!E53</f>
        <v>0</v>
      </c>
      <c r="I53" s="3">
        <f>+'BOP PIIE data'!I53</f>
        <v>1933000000</v>
      </c>
      <c r="J53" s="3">
        <f>+'BOP PIIE data'!N53</f>
        <v>1644000000</v>
      </c>
      <c r="K53" s="3">
        <f>+'BOP PIIE data'!T53</f>
        <v>403000000</v>
      </c>
      <c r="L53" s="3">
        <f>+'BOP PIIE data'!O53</f>
        <v>28000000</v>
      </c>
      <c r="M53" s="3">
        <f>+'BOP PIIE data'!U53</f>
        <v>1859000000</v>
      </c>
      <c r="N53" s="3">
        <f>+'BOP PIIE data'!P53</f>
        <v>0</v>
      </c>
      <c r="O53" s="3">
        <f>+'BOP PIIE data'!V53</f>
        <v>0</v>
      </c>
      <c r="P53" s="3">
        <f>+'BOP PIIE data'!Q53</f>
        <v>0</v>
      </c>
      <c r="Q53" s="3">
        <f>+'BOP PIIE data'!W53</f>
        <v>0</v>
      </c>
      <c r="R53" s="3">
        <f>+'BOP PIIE data'!R53</f>
        <v>2503000000</v>
      </c>
      <c r="S53" s="3">
        <f>+'BOP PIIE data'!X53</f>
        <v>4175000000</v>
      </c>
      <c r="T53" s="3">
        <f>+'BOP PIIE data'!S53</f>
        <v>-50000000</v>
      </c>
      <c r="U53" s="10">
        <f>+'BOP PIIE data'!J53</f>
        <v>-1130000000</v>
      </c>
      <c r="V53" s="10">
        <f>+'BOP PIIE data'!M53</f>
        <v>-2312000000</v>
      </c>
      <c r="W53" s="10">
        <f t="shared" si="0"/>
        <v>0</v>
      </c>
      <c r="X53" s="10">
        <f t="shared" si="1"/>
        <v>0</v>
      </c>
    </row>
    <row r="54" spans="1:24" x14ac:dyDescent="0.25">
      <c r="A54" s="5">
        <v>26665</v>
      </c>
      <c r="B54" s="3">
        <f>+'BOP PIIE data'!B54</f>
        <v>15474000000</v>
      </c>
      <c r="C54" s="3">
        <f>+'BOP PIIE data'!F54</f>
        <v>16285000000</v>
      </c>
      <c r="D54" s="3">
        <f>+'BOP PIIE data'!C54</f>
        <v>4579000000</v>
      </c>
      <c r="E54" s="3">
        <f>+'BOP PIIE data'!G54</f>
        <v>4613000000</v>
      </c>
      <c r="F54" s="3">
        <f>+'BOP PIIE data'!D54</f>
        <v>4628000000</v>
      </c>
      <c r="G54" s="3">
        <f>+'BOP PIIE data'!H54</f>
        <v>2102000000</v>
      </c>
      <c r="H54" s="3">
        <f>+'BOP PIIE data'!E54</f>
        <v>0</v>
      </c>
      <c r="I54" s="3">
        <f>+'BOP PIIE data'!I54</f>
        <v>1536000000</v>
      </c>
      <c r="J54" s="3">
        <f>+'BOP PIIE data'!N54</f>
        <v>3785000000</v>
      </c>
      <c r="K54" s="3">
        <f>+'BOP PIIE data'!T54</f>
        <v>631000000</v>
      </c>
      <c r="L54" s="3">
        <f>+'BOP PIIE data'!O54</f>
        <v>-55000000</v>
      </c>
      <c r="M54" s="3">
        <f>+'BOP PIIE data'!U54</f>
        <v>10373000000</v>
      </c>
      <c r="N54" s="3">
        <f>+'BOP PIIE data'!P54</f>
        <v>0</v>
      </c>
      <c r="O54" s="3">
        <f>+'BOP PIIE data'!V54</f>
        <v>0</v>
      </c>
      <c r="P54" s="3">
        <f>+'BOP PIIE data'!Q54</f>
        <v>0</v>
      </c>
      <c r="Q54" s="3">
        <f>+'BOP PIIE data'!W54</f>
        <v>0</v>
      </c>
      <c r="R54" s="3">
        <f>+'BOP PIIE data'!R54</f>
        <v>4369000000</v>
      </c>
      <c r="S54" s="3">
        <f>+'BOP PIIE data'!X54</f>
        <v>-261000000</v>
      </c>
      <c r="T54" s="3">
        <f>+'BOP PIIE data'!S54</f>
        <v>-213000000</v>
      </c>
      <c r="U54" s="10">
        <f>+'BOP PIIE data'!J54</f>
        <v>145000000</v>
      </c>
      <c r="V54" s="10">
        <f>+'BOP PIIE data'!M54</f>
        <v>-2857000000</v>
      </c>
      <c r="W54" s="10">
        <f t="shared" si="0"/>
        <v>0</v>
      </c>
      <c r="X54" s="10">
        <f t="shared" si="1"/>
        <v>0</v>
      </c>
    </row>
    <row r="55" spans="1:24" x14ac:dyDescent="0.25">
      <c r="A55" s="5">
        <v>26755</v>
      </c>
      <c r="B55" s="3">
        <f>+'BOP PIIE data'!B55</f>
        <v>17112000000</v>
      </c>
      <c r="C55" s="3">
        <f>+'BOP PIIE data'!F55</f>
        <v>17168000000</v>
      </c>
      <c r="D55" s="3">
        <f>+'BOP PIIE data'!C55</f>
        <v>4828000000</v>
      </c>
      <c r="E55" s="3">
        <f>+'BOP PIIE data'!G55</f>
        <v>4741000000</v>
      </c>
      <c r="F55" s="3">
        <f>+'BOP PIIE data'!D55</f>
        <v>5187000000</v>
      </c>
      <c r="G55" s="3">
        <f>+'BOP PIIE data'!H55</f>
        <v>2392000000</v>
      </c>
      <c r="H55" s="3">
        <f>+'BOP PIIE data'!E55</f>
        <v>0</v>
      </c>
      <c r="I55" s="3">
        <f>+'BOP PIIE data'!I55</f>
        <v>1953000000</v>
      </c>
      <c r="J55" s="3">
        <f>+'BOP PIIE data'!N55</f>
        <v>2691000000</v>
      </c>
      <c r="K55" s="3">
        <f>+'BOP PIIE data'!T55</f>
        <v>835000000</v>
      </c>
      <c r="L55" s="3">
        <f>+'BOP PIIE data'!O55</f>
        <v>86000000</v>
      </c>
      <c r="M55" s="3">
        <f>+'BOP PIIE data'!U55</f>
        <v>-2174000000</v>
      </c>
      <c r="N55" s="3">
        <f>+'BOP PIIE data'!P55</f>
        <v>0</v>
      </c>
      <c r="O55" s="3">
        <f>+'BOP PIIE data'!V55</f>
        <v>0</v>
      </c>
      <c r="P55" s="3">
        <f>+'BOP PIIE data'!Q55</f>
        <v>0</v>
      </c>
      <c r="Q55" s="3">
        <f>+'BOP PIIE data'!W55</f>
        <v>0</v>
      </c>
      <c r="R55" s="3">
        <f>+'BOP PIIE data'!R55</f>
        <v>1388000000</v>
      </c>
      <c r="S55" s="3">
        <f>+'BOP PIIE data'!X55</f>
        <v>4395000000</v>
      </c>
      <c r="T55" s="3">
        <f>+'BOP PIIE data'!S55</f>
        <v>-11000000</v>
      </c>
      <c r="U55" s="10">
        <f>+'BOP PIIE data'!J55</f>
        <v>873000000</v>
      </c>
      <c r="V55" s="10">
        <f>+'BOP PIIE data'!M55</f>
        <v>1098000000</v>
      </c>
      <c r="W55" s="10">
        <f t="shared" si="0"/>
        <v>0</v>
      </c>
      <c r="X55" s="10">
        <f t="shared" si="1"/>
        <v>0</v>
      </c>
    </row>
    <row r="56" spans="1:24" x14ac:dyDescent="0.25">
      <c r="A56" s="5">
        <v>26846</v>
      </c>
      <c r="B56" s="3">
        <f>+'BOP PIIE data'!B56</f>
        <v>18271000000</v>
      </c>
      <c r="C56" s="3">
        <f>+'BOP PIIE data'!F56</f>
        <v>17683000000</v>
      </c>
      <c r="D56" s="3">
        <f>+'BOP PIIE data'!C56</f>
        <v>5145000000</v>
      </c>
      <c r="E56" s="3">
        <f>+'BOP PIIE data'!G56</f>
        <v>4640000000</v>
      </c>
      <c r="F56" s="3">
        <f>+'BOP PIIE data'!D56</f>
        <v>5913000000</v>
      </c>
      <c r="G56" s="3">
        <f>+'BOP PIIE data'!H56</f>
        <v>2518000000</v>
      </c>
      <c r="H56" s="3">
        <f>+'BOP PIIE data'!E56</f>
        <v>0</v>
      </c>
      <c r="I56" s="3">
        <f>+'BOP PIIE data'!I56</f>
        <v>1751000000</v>
      </c>
      <c r="J56" s="3">
        <f>+'BOP PIIE data'!N56</f>
        <v>2159000000</v>
      </c>
      <c r="K56" s="3">
        <f>+'BOP PIIE data'!T56</f>
        <v>539000000</v>
      </c>
      <c r="L56" s="3">
        <f>+'BOP PIIE data'!O56</f>
        <v>196000000</v>
      </c>
      <c r="M56" s="3">
        <f>+'BOP PIIE data'!U56</f>
        <v>-594000000</v>
      </c>
      <c r="N56" s="3">
        <f>+'BOP PIIE data'!P56</f>
        <v>0</v>
      </c>
      <c r="O56" s="3">
        <f>+'BOP PIIE data'!V56</f>
        <v>0</v>
      </c>
      <c r="P56" s="3">
        <f>+'BOP PIIE data'!Q56</f>
        <v>0</v>
      </c>
      <c r="Q56" s="3">
        <f>+'BOP PIIE data'!W56</f>
        <v>0</v>
      </c>
      <c r="R56" s="3">
        <f>+'BOP PIIE data'!R56</f>
        <v>811000000</v>
      </c>
      <c r="S56" s="3">
        <f>+'BOP PIIE data'!X56</f>
        <v>2223000000</v>
      </c>
      <c r="T56" s="3">
        <f>+'BOP PIIE data'!S56</f>
        <v>23000000</v>
      </c>
      <c r="U56" s="10">
        <f>+'BOP PIIE data'!J56</f>
        <v>2737000000</v>
      </c>
      <c r="V56" s="10">
        <f>+'BOP PIIE data'!M56</f>
        <v>1021000000</v>
      </c>
      <c r="W56" s="10">
        <f t="shared" si="0"/>
        <v>0</v>
      </c>
      <c r="X56" s="10">
        <f t="shared" si="1"/>
        <v>0</v>
      </c>
    </row>
    <row r="57" spans="1:24" x14ac:dyDescent="0.25">
      <c r="A57" s="5">
        <v>26938</v>
      </c>
      <c r="B57" s="3">
        <f>+'BOP PIIE data'!B57</f>
        <v>20553000000</v>
      </c>
      <c r="C57" s="3">
        <f>+'BOP PIIE data'!F57</f>
        <v>19363000000</v>
      </c>
      <c r="D57" s="3">
        <f>+'BOP PIIE data'!C57</f>
        <v>5279000000</v>
      </c>
      <c r="E57" s="3">
        <f>+'BOP PIIE data'!G57</f>
        <v>4849000000</v>
      </c>
      <c r="F57" s="3">
        <f>+'BOP PIIE data'!D57</f>
        <v>6080000000</v>
      </c>
      <c r="G57" s="3">
        <f>+'BOP PIIE data'!H57</f>
        <v>2643000000</v>
      </c>
      <c r="H57" s="3">
        <f>+'BOP PIIE data'!E57</f>
        <v>0</v>
      </c>
      <c r="I57" s="3">
        <f>+'BOP PIIE data'!I57</f>
        <v>1674000000</v>
      </c>
      <c r="J57" s="3">
        <f>+'BOP PIIE data'!N57</f>
        <v>2718000000</v>
      </c>
      <c r="K57" s="3">
        <f>+'BOP PIIE data'!T57</f>
        <v>795000000</v>
      </c>
      <c r="L57" s="3">
        <f>+'BOP PIIE data'!O57</f>
        <v>445000000</v>
      </c>
      <c r="M57" s="3">
        <f>+'BOP PIIE data'!U57</f>
        <v>-2815000000</v>
      </c>
      <c r="N57" s="3">
        <f>+'BOP PIIE data'!P57</f>
        <v>0</v>
      </c>
      <c r="O57" s="3">
        <f>+'BOP PIIE data'!V57</f>
        <v>0</v>
      </c>
      <c r="P57" s="3">
        <f>+'BOP PIIE data'!Q57</f>
        <v>0</v>
      </c>
      <c r="Q57" s="3">
        <f>+'BOP PIIE data'!W57</f>
        <v>0</v>
      </c>
      <c r="R57" s="3">
        <f>+'BOP PIIE data'!R57</f>
        <v>4440000000</v>
      </c>
      <c r="S57" s="3">
        <f>+'BOP PIIE data'!X57</f>
        <v>4443000000</v>
      </c>
      <c r="T57" s="3">
        <f>+'BOP PIIE data'!S57</f>
        <v>43000000</v>
      </c>
      <c r="U57" s="10">
        <f>+'BOP PIIE data'!J57</f>
        <v>3383000000</v>
      </c>
      <c r="V57" s="10">
        <f>+'BOP PIIE data'!M57</f>
        <v>5223000000</v>
      </c>
      <c r="W57" s="10">
        <f t="shared" si="0"/>
        <v>0</v>
      </c>
      <c r="X57" s="10">
        <f t="shared" si="1"/>
        <v>0</v>
      </c>
    </row>
    <row r="58" spans="1:24" x14ac:dyDescent="0.25">
      <c r="A58" s="5">
        <v>27030</v>
      </c>
      <c r="B58" s="3">
        <f>+'BOP PIIE data'!B58</f>
        <v>22614000000</v>
      </c>
      <c r="C58" s="3">
        <f>+'BOP PIIE data'!F58</f>
        <v>21952000000</v>
      </c>
      <c r="D58" s="3">
        <f>+'BOP PIIE data'!C58</f>
        <v>5189000000</v>
      </c>
      <c r="E58" s="3">
        <f>+'BOP PIIE data'!G58</f>
        <v>4985000000</v>
      </c>
      <c r="F58" s="3">
        <f>+'BOP PIIE data'!D58</f>
        <v>6895000000</v>
      </c>
      <c r="G58" s="3">
        <f>+'BOP PIIE data'!H58</f>
        <v>2706000000</v>
      </c>
      <c r="H58" s="3">
        <f>+'BOP PIIE data'!E58</f>
        <v>0</v>
      </c>
      <c r="I58" s="3">
        <f>+'BOP PIIE data'!I58</f>
        <v>3443000000</v>
      </c>
      <c r="J58" s="3">
        <f>+'BOP PIIE data'!N58</f>
        <v>-900000000</v>
      </c>
      <c r="K58" s="3">
        <f>+'BOP PIIE data'!T58</f>
        <v>1784000000</v>
      </c>
      <c r="L58" s="3">
        <f>+'BOP PIIE data'!O58</f>
        <v>600000000</v>
      </c>
      <c r="M58" s="3">
        <f>+'BOP PIIE data'!U58</f>
        <v>-278000000</v>
      </c>
      <c r="N58" s="3">
        <f>+'BOP PIIE data'!P58</f>
        <v>0</v>
      </c>
      <c r="O58" s="3">
        <f>+'BOP PIIE data'!V58</f>
        <v>0</v>
      </c>
      <c r="P58" s="3">
        <f>+'BOP PIIE data'!Q58</f>
        <v>0</v>
      </c>
      <c r="Q58" s="3">
        <f>+'BOP PIIE data'!W58</f>
        <v>0</v>
      </c>
      <c r="R58" s="3">
        <f>+'BOP PIIE data'!R58</f>
        <v>5968000000</v>
      </c>
      <c r="S58" s="3">
        <f>+'BOP PIIE data'!X58</f>
        <v>4938000000</v>
      </c>
      <c r="T58" s="3">
        <f>+'BOP PIIE data'!S58</f>
        <v>246000000</v>
      </c>
      <c r="U58" s="10">
        <f>+'BOP PIIE data'!J58</f>
        <v>1612000000</v>
      </c>
      <c r="V58" s="10">
        <f>+'BOP PIIE data'!M58</f>
        <v>-530000000</v>
      </c>
      <c r="W58" s="10">
        <f t="shared" si="0"/>
        <v>0</v>
      </c>
      <c r="X58" s="10">
        <f t="shared" si="1"/>
        <v>0</v>
      </c>
    </row>
    <row r="59" spans="1:24" x14ac:dyDescent="0.25">
      <c r="A59" s="5">
        <v>27120</v>
      </c>
      <c r="B59" s="3">
        <f>+'BOP PIIE data'!B59</f>
        <v>24500000000</v>
      </c>
      <c r="C59" s="3">
        <f>+'BOP PIIE data'!F59</f>
        <v>26346000000</v>
      </c>
      <c r="D59" s="3">
        <f>+'BOP PIIE data'!C59</f>
        <v>5691000000</v>
      </c>
      <c r="E59" s="3">
        <f>+'BOP PIIE data'!G59</f>
        <v>5359000000</v>
      </c>
      <c r="F59" s="3">
        <f>+'BOP PIIE data'!D59</f>
        <v>7104000000</v>
      </c>
      <c r="G59" s="3">
        <f>+'BOP PIIE data'!H59</f>
        <v>3005000000</v>
      </c>
      <c r="H59" s="3">
        <f>+'BOP PIIE data'!E59</f>
        <v>0</v>
      </c>
      <c r="I59" s="3">
        <f>+'BOP PIIE data'!I59</f>
        <v>2475000000</v>
      </c>
      <c r="J59" s="3">
        <f>+'BOP PIIE data'!N59</f>
        <v>1790000000</v>
      </c>
      <c r="K59" s="3">
        <f>+'BOP PIIE data'!T59</f>
        <v>539000000</v>
      </c>
      <c r="L59" s="3">
        <f>+'BOP PIIE data'!O59</f>
        <v>272000000</v>
      </c>
      <c r="M59" s="3">
        <f>+'BOP PIIE data'!U59</f>
        <v>3269000000</v>
      </c>
      <c r="N59" s="3">
        <f>+'BOP PIIE data'!P59</f>
        <v>0</v>
      </c>
      <c r="O59" s="3">
        <f>+'BOP PIIE data'!V59</f>
        <v>0</v>
      </c>
      <c r="P59" s="3">
        <f>+'BOP PIIE data'!Q59</f>
        <v>0</v>
      </c>
      <c r="Q59" s="3">
        <f>+'BOP PIIE data'!W59</f>
        <v>0</v>
      </c>
      <c r="R59" s="3">
        <f>+'BOP PIIE data'!R59</f>
        <v>7898000000</v>
      </c>
      <c r="S59" s="3">
        <f>+'BOP PIIE data'!X59</f>
        <v>6089000000</v>
      </c>
      <c r="T59" s="3">
        <f>+'BOP PIIE data'!S59</f>
        <v>358000000</v>
      </c>
      <c r="U59" s="10">
        <f>+'BOP PIIE data'!J59</f>
        <v>110000000</v>
      </c>
      <c r="V59" s="10">
        <f>+'BOP PIIE data'!M59</f>
        <v>421000000</v>
      </c>
      <c r="W59" s="10">
        <f t="shared" si="0"/>
        <v>0</v>
      </c>
      <c r="X59" s="10">
        <f t="shared" si="1"/>
        <v>0</v>
      </c>
    </row>
    <row r="60" spans="1:24" x14ac:dyDescent="0.25">
      <c r="A60" s="5">
        <v>27211</v>
      </c>
      <c r="B60" s="3">
        <f>+'BOP PIIE data'!B60</f>
        <v>24629000000</v>
      </c>
      <c r="C60" s="3">
        <f>+'BOP PIIE data'!F60</f>
        <v>27368000000</v>
      </c>
      <c r="D60" s="3">
        <f>+'BOP PIIE data'!C60</f>
        <v>5633000000</v>
      </c>
      <c r="E60" s="3">
        <f>+'BOP PIIE data'!G60</f>
        <v>5360000000</v>
      </c>
      <c r="F60" s="3">
        <f>+'BOP PIIE data'!D60</f>
        <v>7123000000</v>
      </c>
      <c r="G60" s="3">
        <f>+'BOP PIIE data'!H60</f>
        <v>3276000000</v>
      </c>
      <c r="H60" s="3">
        <f>+'BOP PIIE data'!E60</f>
        <v>0</v>
      </c>
      <c r="I60" s="3">
        <f>+'BOP PIIE data'!I60</f>
        <v>1676000000</v>
      </c>
      <c r="J60" s="3">
        <f>+'BOP PIIE data'!N60</f>
        <v>4385000000</v>
      </c>
      <c r="K60" s="3">
        <f>+'BOP PIIE data'!T60</f>
        <v>1610000000</v>
      </c>
      <c r="L60" s="3">
        <f>+'BOP PIIE data'!O60</f>
        <v>282000000</v>
      </c>
      <c r="M60" s="3">
        <f>+'BOP PIIE data'!U60</f>
        <v>-88000000</v>
      </c>
      <c r="N60" s="3">
        <f>+'BOP PIIE data'!P60</f>
        <v>0</v>
      </c>
      <c r="O60" s="3">
        <f>+'BOP PIIE data'!V60</f>
        <v>0</v>
      </c>
      <c r="P60" s="3">
        <f>+'BOP PIIE data'!Q60</f>
        <v>0</v>
      </c>
      <c r="Q60" s="3">
        <f>+'BOP PIIE data'!W60</f>
        <v>0</v>
      </c>
      <c r="R60" s="3">
        <f>+'BOP PIIE data'!R60</f>
        <v>2025000000</v>
      </c>
      <c r="S60" s="3">
        <f>+'BOP PIIE data'!X60</f>
        <v>7788000000</v>
      </c>
      <c r="T60" s="3">
        <f>+'BOP PIIE data'!S60</f>
        <v>1002000000</v>
      </c>
      <c r="U60" s="10">
        <f>+'BOP PIIE data'!J60</f>
        <v>-295000000</v>
      </c>
      <c r="V60" s="10">
        <f>+'BOP PIIE data'!M60</f>
        <v>-1616000000</v>
      </c>
      <c r="W60" s="10">
        <f t="shared" si="0"/>
        <v>0</v>
      </c>
      <c r="X60" s="10">
        <f t="shared" si="1"/>
        <v>0</v>
      </c>
    </row>
    <row r="61" spans="1:24" x14ac:dyDescent="0.25">
      <c r="A61" s="5">
        <v>27303</v>
      </c>
      <c r="B61" s="3">
        <f>+'BOP PIIE data'!B61</f>
        <v>26563000000</v>
      </c>
      <c r="C61" s="3">
        <f>+'BOP PIIE data'!F61</f>
        <v>28145000000</v>
      </c>
      <c r="D61" s="3">
        <f>+'BOP PIIE data'!C61</f>
        <v>6078000000</v>
      </c>
      <c r="E61" s="3">
        <f>+'BOP PIIE data'!G61</f>
        <v>5675000000</v>
      </c>
      <c r="F61" s="3">
        <f>+'BOP PIIE data'!D61</f>
        <v>6464000000</v>
      </c>
      <c r="G61" s="3">
        <f>+'BOP PIIE data'!H61</f>
        <v>3098000000</v>
      </c>
      <c r="H61" s="3">
        <f>+'BOP PIIE data'!E61</f>
        <v>0</v>
      </c>
      <c r="I61" s="3">
        <f>+'BOP PIIE data'!I61</f>
        <v>1656000000</v>
      </c>
      <c r="J61" s="3">
        <f>+'BOP PIIE data'!N61</f>
        <v>3776000000</v>
      </c>
      <c r="K61" s="3">
        <f>+'BOP PIIE data'!T61</f>
        <v>828000000</v>
      </c>
      <c r="L61" s="3">
        <f>+'BOP PIIE data'!O61</f>
        <v>699000000</v>
      </c>
      <c r="M61" s="3">
        <f>+'BOP PIIE data'!U61</f>
        <v>2597000000</v>
      </c>
      <c r="N61" s="3">
        <f>+'BOP PIIE data'!P61</f>
        <v>0</v>
      </c>
      <c r="O61" s="3">
        <f>+'BOP PIIE data'!V61</f>
        <v>0</v>
      </c>
      <c r="P61" s="3">
        <f>+'BOP PIIE data'!Q61</f>
        <v>0</v>
      </c>
      <c r="Q61" s="3">
        <f>+'BOP PIIE data'!W61</f>
        <v>0</v>
      </c>
      <c r="R61" s="3">
        <f>+'BOP PIIE data'!R61</f>
        <v>6482000000</v>
      </c>
      <c r="S61" s="3">
        <f>+'BOP PIIE data'!X61</f>
        <v>6152000000</v>
      </c>
      <c r="T61" s="3">
        <f>+'BOP PIIE data'!S61</f>
        <v>-139000000</v>
      </c>
      <c r="U61" s="10">
        <f>+'BOP PIIE data'!J61</f>
        <v>531000000</v>
      </c>
      <c r="V61" s="10">
        <f>+'BOP PIIE data'!M61</f>
        <v>1241000000</v>
      </c>
      <c r="W61" s="10">
        <f t="shared" si="0"/>
        <v>0</v>
      </c>
      <c r="X61" s="10">
        <f t="shared" si="1"/>
        <v>0</v>
      </c>
    </row>
    <row r="62" spans="1:24" x14ac:dyDescent="0.25">
      <c r="A62" s="5">
        <v>27395</v>
      </c>
      <c r="B62" s="3">
        <f>+'BOP PIIE data'!B62</f>
        <v>27480000000</v>
      </c>
      <c r="C62" s="3">
        <f>+'BOP PIIE data'!F62</f>
        <v>24980000000</v>
      </c>
      <c r="D62" s="3">
        <f>+'BOP PIIE data'!C62</f>
        <v>6454000000</v>
      </c>
      <c r="E62" s="3">
        <f>+'BOP PIIE data'!G62</f>
        <v>5580000000</v>
      </c>
      <c r="F62" s="3">
        <f>+'BOP PIIE data'!D62</f>
        <v>6113000000</v>
      </c>
      <c r="G62" s="3">
        <f>+'BOP PIIE data'!H62</f>
        <v>3237000000</v>
      </c>
      <c r="H62" s="3">
        <f>+'BOP PIIE data'!E62</f>
        <v>0</v>
      </c>
      <c r="I62" s="3">
        <f>+'BOP PIIE data'!I62</f>
        <v>2043000000</v>
      </c>
      <c r="J62" s="3">
        <f>+'BOP PIIE data'!N62</f>
        <v>4022000000</v>
      </c>
      <c r="K62" s="3">
        <f>+'BOP PIIE data'!T62</f>
        <v>278000000</v>
      </c>
      <c r="L62" s="3">
        <f>+'BOP PIIE data'!O62</f>
        <v>1931000000</v>
      </c>
      <c r="M62" s="3">
        <f>+'BOP PIIE data'!U62</f>
        <v>7263000000</v>
      </c>
      <c r="N62" s="3">
        <f>+'BOP PIIE data'!P62</f>
        <v>0</v>
      </c>
      <c r="O62" s="3">
        <f>+'BOP PIIE data'!V62</f>
        <v>0</v>
      </c>
      <c r="P62" s="3">
        <f>+'BOP PIIE data'!Q62</f>
        <v>0</v>
      </c>
      <c r="Q62" s="3">
        <f>+'BOP PIIE data'!W62</f>
        <v>0</v>
      </c>
      <c r="R62" s="3">
        <f>+'BOP PIIE data'!R62</f>
        <v>4296000000</v>
      </c>
      <c r="S62" s="3">
        <f>+'BOP PIIE data'!X62</f>
        <v>-4840000000</v>
      </c>
      <c r="T62" s="3">
        <f>+'BOP PIIE data'!S62</f>
        <v>327000000</v>
      </c>
      <c r="U62" s="10">
        <f>+'BOP PIIE data'!J62</f>
        <v>4207000000</v>
      </c>
      <c r="V62" s="10">
        <f>+'BOP PIIE data'!M62</f>
        <v>7875000000</v>
      </c>
      <c r="W62" s="10">
        <f t="shared" si="0"/>
        <v>0</v>
      </c>
      <c r="X62" s="10">
        <f t="shared" si="1"/>
        <v>0</v>
      </c>
    </row>
    <row r="63" spans="1:24" x14ac:dyDescent="0.25">
      <c r="A63" s="5">
        <v>27485</v>
      </c>
      <c r="B63" s="3">
        <f>+'BOP PIIE data'!B63</f>
        <v>25866000000</v>
      </c>
      <c r="C63" s="3">
        <f>+'BOP PIIE data'!F63</f>
        <v>22832000000</v>
      </c>
      <c r="D63" s="3">
        <f>+'BOP PIIE data'!C63</f>
        <v>6807000000</v>
      </c>
      <c r="E63" s="3">
        <f>+'BOP PIIE data'!G63</f>
        <v>5309000000</v>
      </c>
      <c r="F63" s="3">
        <f>+'BOP PIIE data'!D63</f>
        <v>6002000000</v>
      </c>
      <c r="G63" s="3">
        <f>+'BOP PIIE data'!H63</f>
        <v>3143000000</v>
      </c>
      <c r="H63" s="3">
        <f>+'BOP PIIE data'!E63</f>
        <v>0</v>
      </c>
      <c r="I63" s="3">
        <f>+'BOP PIIE data'!I63</f>
        <v>2377000000</v>
      </c>
      <c r="J63" s="3">
        <f>+'BOP PIIE data'!N63</f>
        <v>3990000000</v>
      </c>
      <c r="K63" s="3">
        <f>+'BOP PIIE data'!T63</f>
        <v>870000000</v>
      </c>
      <c r="L63" s="3">
        <f>+'BOP PIIE data'!O63</f>
        <v>985000000</v>
      </c>
      <c r="M63" s="3">
        <f>+'BOP PIIE data'!U63</f>
        <v>1288000000</v>
      </c>
      <c r="N63" s="3">
        <f>+'BOP PIIE data'!P63</f>
        <v>0</v>
      </c>
      <c r="O63" s="3">
        <f>+'BOP PIIE data'!V63</f>
        <v>0</v>
      </c>
      <c r="P63" s="3">
        <f>+'BOP PIIE data'!Q63</f>
        <v>0</v>
      </c>
      <c r="Q63" s="3">
        <f>+'BOP PIIE data'!W63</f>
        <v>0</v>
      </c>
      <c r="R63" s="3">
        <f>+'BOP PIIE data'!R63</f>
        <v>4588000000</v>
      </c>
      <c r="S63" s="3">
        <f>+'BOP PIIE data'!X63</f>
        <v>2149000000</v>
      </c>
      <c r="T63" s="3">
        <f>+'BOP PIIE data'!S63</f>
        <v>28000000</v>
      </c>
      <c r="U63" s="10">
        <f>+'BOP PIIE data'!J63</f>
        <v>5014000000</v>
      </c>
      <c r="V63" s="10">
        <f>+'BOP PIIE data'!M63</f>
        <v>5284000000</v>
      </c>
      <c r="W63" s="10">
        <f t="shared" si="0"/>
        <v>0</v>
      </c>
      <c r="X63" s="10">
        <f t="shared" si="1"/>
        <v>0</v>
      </c>
    </row>
    <row r="64" spans="1:24" x14ac:dyDescent="0.25">
      <c r="A64" s="5">
        <v>27576</v>
      </c>
      <c r="B64" s="3">
        <f>+'BOP PIIE data'!B64</f>
        <v>26109000000</v>
      </c>
      <c r="C64" s="3">
        <f>+'BOP PIIE data'!F64</f>
        <v>24487000000</v>
      </c>
      <c r="D64" s="3">
        <f>+'BOP PIIE data'!C64</f>
        <v>5886000000</v>
      </c>
      <c r="E64" s="3">
        <f>+'BOP PIIE data'!G64</f>
        <v>5379000000</v>
      </c>
      <c r="F64" s="3">
        <f>+'BOP PIIE data'!D64</f>
        <v>6352000000</v>
      </c>
      <c r="G64" s="3">
        <f>+'BOP PIIE data'!H64</f>
        <v>3212000000</v>
      </c>
      <c r="H64" s="3">
        <f>+'BOP PIIE data'!E64</f>
        <v>0</v>
      </c>
      <c r="I64" s="3">
        <f>+'BOP PIIE data'!I64</f>
        <v>1189000000</v>
      </c>
      <c r="J64" s="3">
        <f>+'BOP PIIE data'!N64</f>
        <v>1495000000</v>
      </c>
      <c r="K64" s="3">
        <f>+'BOP PIIE data'!T64</f>
        <v>86000000</v>
      </c>
      <c r="L64" s="3">
        <f>+'BOP PIIE data'!O64</f>
        <v>938000000</v>
      </c>
      <c r="M64" s="3">
        <f>+'BOP PIIE data'!U64</f>
        <v>564000000</v>
      </c>
      <c r="N64" s="3">
        <f>+'BOP PIIE data'!P64</f>
        <v>0</v>
      </c>
      <c r="O64" s="3">
        <f>+'BOP PIIE data'!V64</f>
        <v>0</v>
      </c>
      <c r="P64" s="3">
        <f>+'BOP PIIE data'!Q64</f>
        <v>0</v>
      </c>
      <c r="Q64" s="3">
        <f>+'BOP PIIE data'!W64</f>
        <v>0</v>
      </c>
      <c r="R64" s="3">
        <f>+'BOP PIIE data'!R64</f>
        <v>2333000000</v>
      </c>
      <c r="S64" s="3">
        <f>+'BOP PIIE data'!X64</f>
        <v>2284000000</v>
      </c>
      <c r="T64" s="3">
        <f>+'BOP PIIE data'!S64</f>
        <v>333000000</v>
      </c>
      <c r="U64" s="10">
        <f>+'BOP PIIE data'!J64</f>
        <v>4080000000</v>
      </c>
      <c r="V64" s="10">
        <f>+'BOP PIIE data'!M64</f>
        <v>2165000000</v>
      </c>
      <c r="W64" s="10">
        <f t="shared" si="0"/>
        <v>0</v>
      </c>
      <c r="X64" s="10">
        <f t="shared" si="1"/>
        <v>0</v>
      </c>
    </row>
    <row r="65" spans="1:24" x14ac:dyDescent="0.25">
      <c r="A65" s="5">
        <v>27668</v>
      </c>
      <c r="B65" s="3">
        <f>+'BOP PIIE data'!B65</f>
        <v>27633000000</v>
      </c>
      <c r="C65" s="3">
        <f>+'BOP PIIE data'!F65</f>
        <v>25886000000</v>
      </c>
      <c r="D65" s="3">
        <f>+'BOP PIIE data'!C65</f>
        <v>6351000000</v>
      </c>
      <c r="E65" s="3">
        <f>+'BOP PIIE data'!G65</f>
        <v>5729000000</v>
      </c>
      <c r="F65" s="3">
        <f>+'BOP PIIE data'!D65</f>
        <v>6884000000</v>
      </c>
      <c r="G65" s="3">
        <f>+'BOP PIIE data'!H65</f>
        <v>2973000000</v>
      </c>
      <c r="H65" s="3">
        <f>+'BOP PIIE data'!E65</f>
        <v>0</v>
      </c>
      <c r="I65" s="3">
        <f>+'BOP PIIE data'!I65</f>
        <v>1467000000</v>
      </c>
      <c r="J65" s="3">
        <f>+'BOP PIIE data'!N65</f>
        <v>4736000000</v>
      </c>
      <c r="K65" s="3">
        <f>+'BOP PIIE data'!T65</f>
        <v>1369000000</v>
      </c>
      <c r="L65" s="3">
        <f>+'BOP PIIE data'!O65</f>
        <v>2393000000</v>
      </c>
      <c r="M65" s="3">
        <f>+'BOP PIIE data'!U65</f>
        <v>3646000000</v>
      </c>
      <c r="N65" s="3">
        <f>+'BOP PIIE data'!P65</f>
        <v>0</v>
      </c>
      <c r="O65" s="3">
        <f>+'BOP PIIE data'!V65</f>
        <v>0</v>
      </c>
      <c r="P65" s="3">
        <f>+'BOP PIIE data'!Q65</f>
        <v>0</v>
      </c>
      <c r="Q65" s="3">
        <f>+'BOP PIIE data'!W65</f>
        <v>0</v>
      </c>
      <c r="R65" s="3">
        <f>+'BOP PIIE data'!R65</f>
        <v>7146000000</v>
      </c>
      <c r="S65" s="3">
        <f>+'BOP PIIE data'!X65</f>
        <v>1914000000</v>
      </c>
      <c r="T65" s="3">
        <f>+'BOP PIIE data'!S65</f>
        <v>161000000</v>
      </c>
      <c r="U65" s="10">
        <f>+'BOP PIIE data'!J65</f>
        <v>4813000000</v>
      </c>
      <c r="V65" s="10">
        <f>+'BOP PIIE data'!M65</f>
        <v>7507000000</v>
      </c>
      <c r="W65" s="10">
        <f t="shared" si="0"/>
        <v>0</v>
      </c>
      <c r="X65" s="10">
        <f t="shared" si="1"/>
        <v>0</v>
      </c>
    </row>
    <row r="66" spans="1:24" x14ac:dyDescent="0.25">
      <c r="A66" s="5">
        <v>27760</v>
      </c>
      <c r="B66" s="3">
        <f>+'BOP PIIE data'!B66</f>
        <v>27575000000</v>
      </c>
      <c r="C66" s="3">
        <f>+'BOP PIIE data'!F66</f>
        <v>28176000000</v>
      </c>
      <c r="D66" s="3">
        <f>+'BOP PIIE data'!C66</f>
        <v>6556000000</v>
      </c>
      <c r="E66" s="3">
        <f>+'BOP PIIE data'!G66</f>
        <v>5883000000</v>
      </c>
      <c r="F66" s="3">
        <f>+'BOP PIIE data'!D66</f>
        <v>7052000000</v>
      </c>
      <c r="G66" s="3">
        <f>+'BOP PIIE data'!H66</f>
        <v>3405000000</v>
      </c>
      <c r="H66" s="3">
        <f>+'BOP PIIE data'!E66</f>
        <v>0</v>
      </c>
      <c r="I66" s="3">
        <f>+'BOP PIIE data'!I66</f>
        <v>1153000000</v>
      </c>
      <c r="J66" s="3">
        <f>+'BOP PIIE data'!N66</f>
        <v>3923000000</v>
      </c>
      <c r="K66" s="3">
        <f>+'BOP PIIE data'!T66</f>
        <v>1471000000</v>
      </c>
      <c r="L66" s="3">
        <f>+'BOP PIIE data'!O66</f>
        <v>2467000000</v>
      </c>
      <c r="M66" s="3">
        <f>+'BOP PIIE data'!U66</f>
        <v>4208000000</v>
      </c>
      <c r="N66" s="3">
        <f>+'BOP PIIE data'!P66</f>
        <v>0</v>
      </c>
      <c r="O66" s="3">
        <f>+'BOP PIIE data'!V66</f>
        <v>0</v>
      </c>
      <c r="P66" s="3">
        <f>+'BOP PIIE data'!Q66</f>
        <v>0</v>
      </c>
      <c r="Q66" s="3">
        <f>+'BOP PIIE data'!W66</f>
        <v>0</v>
      </c>
      <c r="R66" s="3">
        <f>+'BOP PIIE data'!R66</f>
        <v>5197000000</v>
      </c>
      <c r="S66" s="3">
        <f>+'BOP PIIE data'!X66</f>
        <v>2030000000</v>
      </c>
      <c r="T66" s="3">
        <f>+'BOP PIIE data'!S66</f>
        <v>777000000</v>
      </c>
      <c r="U66" s="10">
        <f>+'BOP PIIE data'!J66</f>
        <v>2566000000</v>
      </c>
      <c r="V66" s="10">
        <f>+'BOP PIIE data'!M66</f>
        <v>4655000000</v>
      </c>
      <c r="W66" s="10">
        <f t="shared" si="0"/>
        <v>0</v>
      </c>
      <c r="X66" s="10">
        <f t="shared" si="1"/>
        <v>0</v>
      </c>
    </row>
    <row r="67" spans="1:24" x14ac:dyDescent="0.25">
      <c r="A67" s="5">
        <v>27851</v>
      </c>
      <c r="B67" s="3">
        <f>+'BOP PIIE data'!B67</f>
        <v>28256000000</v>
      </c>
      <c r="C67" s="3">
        <f>+'BOP PIIE data'!F67</f>
        <v>30182000000</v>
      </c>
      <c r="D67" s="3">
        <f>+'BOP PIIE data'!C67</f>
        <v>6660000000</v>
      </c>
      <c r="E67" s="3">
        <f>+'BOP PIIE data'!G67</f>
        <v>5980000000</v>
      </c>
      <c r="F67" s="3">
        <f>+'BOP PIIE data'!D67</f>
        <v>7393000000</v>
      </c>
      <c r="G67" s="3">
        <f>+'BOP PIIE data'!H67</f>
        <v>3332000000</v>
      </c>
      <c r="H67" s="3">
        <f>+'BOP PIIE data'!E67</f>
        <v>0</v>
      </c>
      <c r="I67" s="3">
        <f>+'BOP PIIE data'!I67</f>
        <v>1167000000</v>
      </c>
      <c r="J67" s="3">
        <f>+'BOP PIIE data'!N67</f>
        <v>2017000000</v>
      </c>
      <c r="K67" s="3">
        <f>+'BOP PIIE data'!T67</f>
        <v>1086000000</v>
      </c>
      <c r="L67" s="3">
        <f>+'BOP PIIE data'!O67</f>
        <v>1405000000</v>
      </c>
      <c r="M67" s="3">
        <f>+'BOP PIIE data'!U67</f>
        <v>2713000000</v>
      </c>
      <c r="N67" s="3">
        <f>+'BOP PIIE data'!P67</f>
        <v>0</v>
      </c>
      <c r="O67" s="3">
        <f>+'BOP PIIE data'!V67</f>
        <v>0</v>
      </c>
      <c r="P67" s="3">
        <f>+'BOP PIIE data'!Q67</f>
        <v>0</v>
      </c>
      <c r="Q67" s="3">
        <f>+'BOP PIIE data'!W67</f>
        <v>0</v>
      </c>
      <c r="R67" s="3">
        <f>+'BOP PIIE data'!R67</f>
        <v>6699000000</v>
      </c>
      <c r="S67" s="3">
        <f>+'BOP PIIE data'!X67</f>
        <v>4626000000</v>
      </c>
      <c r="T67" s="3">
        <f>+'BOP PIIE data'!S67</f>
        <v>1580000000</v>
      </c>
      <c r="U67" s="10">
        <f>+'BOP PIIE data'!J67</f>
        <v>1648000000</v>
      </c>
      <c r="V67" s="10">
        <f>+'BOP PIIE data'!M67</f>
        <v>3276000000</v>
      </c>
      <c r="W67" s="10">
        <f t="shared" ref="W67:W130" si="2">+B67-C67+D67-E67+F67-G67+H67-I67-U67</f>
        <v>0</v>
      </c>
      <c r="X67" s="10">
        <f t="shared" ref="X67:X130" si="3">+J67-K67+L67-M67+R67-S67+T67-V67</f>
        <v>0</v>
      </c>
    </row>
    <row r="68" spans="1:24" x14ac:dyDescent="0.25">
      <c r="A68" s="5">
        <v>27942</v>
      </c>
      <c r="B68" s="3">
        <f>+'BOP PIIE data'!B68</f>
        <v>29056000000</v>
      </c>
      <c r="C68" s="3">
        <f>+'BOP PIIE data'!F68</f>
        <v>32213000000</v>
      </c>
      <c r="D68" s="3">
        <f>+'BOP PIIE data'!C68</f>
        <v>7311000000</v>
      </c>
      <c r="E68" s="3">
        <f>+'BOP PIIE data'!G68</f>
        <v>6231000000</v>
      </c>
      <c r="F68" s="3">
        <f>+'BOP PIIE data'!D68</f>
        <v>7451000000</v>
      </c>
      <c r="G68" s="3">
        <f>+'BOP PIIE data'!H68</f>
        <v>3293000000</v>
      </c>
      <c r="H68" s="3">
        <f>+'BOP PIIE data'!E68</f>
        <v>0</v>
      </c>
      <c r="I68" s="3">
        <f>+'BOP PIIE data'!I68</f>
        <v>2165000000</v>
      </c>
      <c r="J68" s="3">
        <f>+'BOP PIIE data'!N68</f>
        <v>3327000000</v>
      </c>
      <c r="K68" s="3">
        <f>+'BOP PIIE data'!T68</f>
        <v>999000000</v>
      </c>
      <c r="L68" s="3">
        <f>+'BOP PIIE data'!O68</f>
        <v>2751000000</v>
      </c>
      <c r="M68" s="3">
        <f>+'BOP PIIE data'!U68</f>
        <v>4940000000</v>
      </c>
      <c r="N68" s="3">
        <f>+'BOP PIIE data'!P68</f>
        <v>0</v>
      </c>
      <c r="O68" s="3">
        <f>+'BOP PIIE data'!V68</f>
        <v>0</v>
      </c>
      <c r="P68" s="3">
        <f>+'BOP PIIE data'!Q68</f>
        <v>0</v>
      </c>
      <c r="Q68" s="3">
        <f>+'BOP PIIE data'!W68</f>
        <v>0</v>
      </c>
      <c r="R68" s="3">
        <f>+'BOP PIIE data'!R68</f>
        <v>4132000000</v>
      </c>
      <c r="S68" s="3">
        <f>+'BOP PIIE data'!X68</f>
        <v>3123000000</v>
      </c>
      <c r="T68" s="3">
        <f>+'BOP PIIE data'!S68</f>
        <v>408000000</v>
      </c>
      <c r="U68" s="10">
        <f>+'BOP PIIE data'!J68</f>
        <v>-84000000</v>
      </c>
      <c r="V68" s="10">
        <f>+'BOP PIIE data'!M68</f>
        <v>1556000000</v>
      </c>
      <c r="W68" s="10">
        <f t="shared" si="2"/>
        <v>0</v>
      </c>
      <c r="X68" s="10">
        <f t="shared" si="3"/>
        <v>0</v>
      </c>
    </row>
    <row r="69" spans="1:24" x14ac:dyDescent="0.25">
      <c r="A69" s="5">
        <v>28034</v>
      </c>
      <c r="B69" s="3">
        <f>+'BOP PIIE data'!B69</f>
        <v>29858000000</v>
      </c>
      <c r="C69" s="3">
        <f>+'BOP PIIE data'!F69</f>
        <v>33657000000</v>
      </c>
      <c r="D69" s="3">
        <f>+'BOP PIIE data'!C69</f>
        <v>7444000000</v>
      </c>
      <c r="E69" s="3">
        <f>+'BOP PIIE data'!G69</f>
        <v>6478000000</v>
      </c>
      <c r="F69" s="3">
        <f>+'BOP PIIE data'!D69</f>
        <v>7478000000</v>
      </c>
      <c r="G69" s="3">
        <f>+'BOP PIIE data'!H69</f>
        <v>3281000000</v>
      </c>
      <c r="H69" s="3">
        <f>+'BOP PIIE data'!E69</f>
        <v>0</v>
      </c>
      <c r="I69" s="3">
        <f>+'BOP PIIE data'!I69</f>
        <v>1201000000</v>
      </c>
      <c r="J69" s="3">
        <f>+'BOP PIIE data'!N69</f>
        <v>2682000000</v>
      </c>
      <c r="K69" s="3">
        <f>+'BOP PIIE data'!T69</f>
        <v>790000000</v>
      </c>
      <c r="L69" s="3">
        <f>+'BOP PIIE data'!O69</f>
        <v>2262000000</v>
      </c>
      <c r="M69" s="3">
        <f>+'BOP PIIE data'!U69</f>
        <v>4304000000</v>
      </c>
      <c r="N69" s="3">
        <f>+'BOP PIIE data'!P69</f>
        <v>0</v>
      </c>
      <c r="O69" s="3">
        <f>+'BOP PIIE data'!V69</f>
        <v>0</v>
      </c>
      <c r="P69" s="3">
        <f>+'BOP PIIE data'!Q69</f>
        <v>0</v>
      </c>
      <c r="Q69" s="3">
        <f>+'BOP PIIE data'!W69</f>
        <v>0</v>
      </c>
      <c r="R69" s="3">
        <f>+'BOP PIIE data'!R69</f>
        <v>11851000000</v>
      </c>
      <c r="S69" s="3">
        <f>+'BOP PIIE data'!X69</f>
        <v>7550000000</v>
      </c>
      <c r="T69" s="3">
        <f>+'BOP PIIE data'!S69</f>
        <v>-207000000</v>
      </c>
      <c r="U69" s="10">
        <f>+'BOP PIIE data'!J69</f>
        <v>163000000</v>
      </c>
      <c r="V69" s="10">
        <f>+'BOP PIIE data'!M69</f>
        <v>3944000000</v>
      </c>
      <c r="W69" s="10">
        <f t="shared" si="2"/>
        <v>0</v>
      </c>
      <c r="X69" s="10">
        <f t="shared" si="3"/>
        <v>0</v>
      </c>
    </row>
    <row r="70" spans="1:24" x14ac:dyDescent="0.25">
      <c r="A70" s="5">
        <v>28126</v>
      </c>
      <c r="B70" s="3">
        <f>+'BOP PIIE data'!B70</f>
        <v>29668000000</v>
      </c>
      <c r="C70" s="3">
        <f>+'BOP PIIE data'!F70</f>
        <v>36585000000</v>
      </c>
      <c r="D70" s="3">
        <f>+'BOP PIIE data'!C70</f>
        <v>7494000000</v>
      </c>
      <c r="E70" s="3">
        <f>+'BOP PIIE data'!G70</f>
        <v>6676000000</v>
      </c>
      <c r="F70" s="3">
        <f>+'BOP PIIE data'!D70</f>
        <v>7754000000</v>
      </c>
      <c r="G70" s="3">
        <f>+'BOP PIIE data'!H70</f>
        <v>3099000000</v>
      </c>
      <c r="H70" s="3">
        <f>+'BOP PIIE data'!E70</f>
        <v>0</v>
      </c>
      <c r="I70" s="3">
        <f>+'BOP PIIE data'!I70</f>
        <v>1243000000</v>
      </c>
      <c r="J70" s="3">
        <f>+'BOP PIIE data'!N70</f>
        <v>1880000000</v>
      </c>
      <c r="K70" s="3">
        <f>+'BOP PIIE data'!T70</f>
        <v>980000000</v>
      </c>
      <c r="L70" s="3">
        <f>+'BOP PIIE data'!O70</f>
        <v>749000000</v>
      </c>
      <c r="M70" s="3">
        <f>+'BOP PIIE data'!U70</f>
        <v>7383000000</v>
      </c>
      <c r="N70" s="3">
        <f>+'BOP PIIE data'!P70</f>
        <v>0</v>
      </c>
      <c r="O70" s="3">
        <f>+'BOP PIIE data'!V70</f>
        <v>0</v>
      </c>
      <c r="P70" s="3">
        <f>+'BOP PIIE data'!Q70</f>
        <v>0</v>
      </c>
      <c r="Q70" s="3">
        <f>+'BOP PIIE data'!W70</f>
        <v>0</v>
      </c>
      <c r="R70" s="3">
        <f>+'BOP PIIE data'!R70</f>
        <v>-1851000000</v>
      </c>
      <c r="S70" s="3">
        <f>+'BOP PIIE data'!X70</f>
        <v>-5395000000</v>
      </c>
      <c r="T70" s="3">
        <f>+'BOP PIIE data'!S70</f>
        <v>420000000</v>
      </c>
      <c r="U70" s="10">
        <f>+'BOP PIIE data'!J70</f>
        <v>-2687000000</v>
      </c>
      <c r="V70" s="10">
        <f>+'BOP PIIE data'!M70</f>
        <v>-1770000000</v>
      </c>
      <c r="W70" s="10">
        <f t="shared" si="2"/>
        <v>0</v>
      </c>
      <c r="X70" s="10">
        <f t="shared" si="3"/>
        <v>0</v>
      </c>
    </row>
    <row r="71" spans="1:24" x14ac:dyDescent="0.25">
      <c r="A71" s="5">
        <v>28216</v>
      </c>
      <c r="B71" s="3">
        <f>+'BOP PIIE data'!B71</f>
        <v>30852000000</v>
      </c>
      <c r="C71" s="3">
        <f>+'BOP PIIE data'!F71</f>
        <v>38063000000</v>
      </c>
      <c r="D71" s="3">
        <f>+'BOP PIIE data'!C71</f>
        <v>7901000000</v>
      </c>
      <c r="E71" s="3">
        <f>+'BOP PIIE data'!G71</f>
        <v>6940000000</v>
      </c>
      <c r="F71" s="3">
        <f>+'BOP PIIE data'!D71</f>
        <v>8043000000</v>
      </c>
      <c r="G71" s="3">
        <f>+'BOP PIIE data'!H71</f>
        <v>3398000000</v>
      </c>
      <c r="H71" s="3">
        <f>+'BOP PIIE data'!E71</f>
        <v>0</v>
      </c>
      <c r="I71" s="3">
        <f>+'BOP PIIE data'!I71</f>
        <v>1426000000</v>
      </c>
      <c r="J71" s="3">
        <f>+'BOP PIIE data'!N71</f>
        <v>3783000000</v>
      </c>
      <c r="K71" s="3">
        <f>+'BOP PIIE data'!T71</f>
        <v>965000000</v>
      </c>
      <c r="L71" s="3">
        <f>+'BOP PIIE data'!O71</f>
        <v>1784000000</v>
      </c>
      <c r="M71" s="3">
        <f>+'BOP PIIE data'!U71</f>
        <v>5935000000</v>
      </c>
      <c r="N71" s="3">
        <f>+'BOP PIIE data'!P71</f>
        <v>0</v>
      </c>
      <c r="O71" s="3">
        <f>+'BOP PIIE data'!V71</f>
        <v>0</v>
      </c>
      <c r="P71" s="3">
        <f>+'BOP PIIE data'!Q71</f>
        <v>0</v>
      </c>
      <c r="Q71" s="3">
        <f>+'BOP PIIE data'!W71</f>
        <v>0</v>
      </c>
      <c r="R71" s="3">
        <f>+'BOP PIIE data'!R71</f>
        <v>6591000000</v>
      </c>
      <c r="S71" s="3">
        <f>+'BOP PIIE data'!X71</f>
        <v>7773000000</v>
      </c>
      <c r="T71" s="3">
        <f>+'BOP PIIE data'!S71</f>
        <v>24000000</v>
      </c>
      <c r="U71" s="10">
        <f>+'BOP PIIE data'!J71</f>
        <v>-3031000000</v>
      </c>
      <c r="V71" s="10">
        <f>+'BOP PIIE data'!M71</f>
        <v>-2491000000</v>
      </c>
      <c r="W71" s="10">
        <f t="shared" si="2"/>
        <v>0</v>
      </c>
      <c r="X71" s="10">
        <f t="shared" si="3"/>
        <v>0</v>
      </c>
    </row>
    <row r="72" spans="1:24" x14ac:dyDescent="0.25">
      <c r="A72" s="5">
        <v>28307</v>
      </c>
      <c r="B72" s="3">
        <f>+'BOP PIIE data'!B72</f>
        <v>30752000000</v>
      </c>
      <c r="C72" s="3">
        <f>+'BOP PIIE data'!F72</f>
        <v>38005000000</v>
      </c>
      <c r="D72" s="3">
        <f>+'BOP PIIE data'!C72</f>
        <v>7991000000</v>
      </c>
      <c r="E72" s="3">
        <f>+'BOP PIIE data'!G72</f>
        <v>6894000000</v>
      </c>
      <c r="F72" s="3">
        <f>+'BOP PIIE data'!D72</f>
        <v>8382000000</v>
      </c>
      <c r="G72" s="3">
        <f>+'BOP PIIE data'!H72</f>
        <v>3612000000</v>
      </c>
      <c r="H72" s="3">
        <f>+'BOP PIIE data'!E72</f>
        <v>0</v>
      </c>
      <c r="I72" s="3">
        <f>+'BOP PIIE data'!I72</f>
        <v>1371000000</v>
      </c>
      <c r="J72" s="3">
        <f>+'BOP PIIE data'!N72</f>
        <v>2762000000</v>
      </c>
      <c r="K72" s="3">
        <f>+'BOP PIIE data'!T72</f>
        <v>1023000000</v>
      </c>
      <c r="L72" s="3">
        <f>+'BOP PIIE data'!O72</f>
        <v>2177000000</v>
      </c>
      <c r="M72" s="3">
        <f>+'BOP PIIE data'!U72</f>
        <v>9641000000</v>
      </c>
      <c r="N72" s="3">
        <f>+'BOP PIIE data'!P72</f>
        <v>0</v>
      </c>
      <c r="O72" s="3">
        <f>+'BOP PIIE data'!V72</f>
        <v>0</v>
      </c>
      <c r="P72" s="3">
        <f>+'BOP PIIE data'!Q72</f>
        <v>0</v>
      </c>
      <c r="Q72" s="3">
        <f>+'BOP PIIE data'!W72</f>
        <v>0</v>
      </c>
      <c r="R72" s="3">
        <f>+'BOP PIIE data'!R72</f>
        <v>1470000000</v>
      </c>
      <c r="S72" s="3">
        <f>+'BOP PIIE data'!X72</f>
        <v>3921000000</v>
      </c>
      <c r="T72" s="3">
        <f>+'BOP PIIE data'!S72</f>
        <v>-112000000</v>
      </c>
      <c r="U72" s="10">
        <f>+'BOP PIIE data'!J72</f>
        <v>-2757000000</v>
      </c>
      <c r="V72" s="10">
        <f>+'BOP PIIE data'!M72</f>
        <v>-8288000000</v>
      </c>
      <c r="W72" s="10">
        <f t="shared" si="2"/>
        <v>0</v>
      </c>
      <c r="X72" s="10">
        <f t="shared" si="3"/>
        <v>0</v>
      </c>
    </row>
    <row r="73" spans="1:24" x14ac:dyDescent="0.25">
      <c r="A73" s="5">
        <v>28399</v>
      </c>
      <c r="B73" s="3">
        <f>+'BOP PIIE data'!B73</f>
        <v>29544000000</v>
      </c>
      <c r="C73" s="3">
        <f>+'BOP PIIE data'!F73</f>
        <v>39254000000</v>
      </c>
      <c r="D73" s="3">
        <f>+'BOP PIIE data'!C73</f>
        <v>8098000000</v>
      </c>
      <c r="E73" s="3">
        <f>+'BOP PIIE data'!G73</f>
        <v>7133000000</v>
      </c>
      <c r="F73" s="3">
        <f>+'BOP PIIE data'!D73</f>
        <v>8176000000</v>
      </c>
      <c r="G73" s="3">
        <f>+'BOP PIIE data'!H73</f>
        <v>4108000000</v>
      </c>
      <c r="H73" s="3">
        <f>+'BOP PIIE data'!E73</f>
        <v>0</v>
      </c>
      <c r="I73" s="3">
        <f>+'BOP PIIE data'!I73</f>
        <v>1185000000</v>
      </c>
      <c r="J73" s="3">
        <f>+'BOP PIIE data'!N73</f>
        <v>3466000000</v>
      </c>
      <c r="K73" s="3">
        <f>+'BOP PIIE data'!T73</f>
        <v>761000000</v>
      </c>
      <c r="L73" s="3">
        <f>+'BOP PIIE data'!O73</f>
        <v>749000000</v>
      </c>
      <c r="M73" s="3">
        <f>+'BOP PIIE data'!U73</f>
        <v>14656000000</v>
      </c>
      <c r="N73" s="3">
        <f>+'BOP PIIE data'!P73</f>
        <v>0</v>
      </c>
      <c r="O73" s="3">
        <f>+'BOP PIIE data'!V73</f>
        <v>0</v>
      </c>
      <c r="P73" s="3">
        <f>+'BOP PIIE data'!Q73</f>
        <v>0</v>
      </c>
      <c r="Q73" s="3">
        <f>+'BOP PIIE data'!W73</f>
        <v>0</v>
      </c>
      <c r="R73" s="3">
        <f>+'BOP PIIE data'!R73</f>
        <v>10851000000</v>
      </c>
      <c r="S73" s="3">
        <f>+'BOP PIIE data'!X73</f>
        <v>5130000000</v>
      </c>
      <c r="T73" s="3">
        <f>+'BOP PIIE data'!S73</f>
        <v>43000000</v>
      </c>
      <c r="U73" s="10">
        <f>+'BOP PIIE data'!J73</f>
        <v>-5862000000</v>
      </c>
      <c r="V73" s="10">
        <f>+'BOP PIIE data'!M73</f>
        <v>-5438000000</v>
      </c>
      <c r="W73" s="10">
        <f t="shared" si="2"/>
        <v>0</v>
      </c>
      <c r="X73" s="10">
        <f t="shared" si="3"/>
        <v>0</v>
      </c>
    </row>
    <row r="74" spans="1:24" x14ac:dyDescent="0.25">
      <c r="A74" s="5">
        <v>28491</v>
      </c>
      <c r="B74" s="3">
        <f>+'BOP PIIE data'!B74</f>
        <v>30470000000</v>
      </c>
      <c r="C74" s="3">
        <f>+'BOP PIIE data'!F74</f>
        <v>42487000000</v>
      </c>
      <c r="D74" s="3">
        <f>+'BOP PIIE data'!C74</f>
        <v>8704000000</v>
      </c>
      <c r="E74" s="3">
        <f>+'BOP PIIE data'!G74</f>
        <v>7612000000</v>
      </c>
      <c r="F74" s="3">
        <f>+'BOP PIIE data'!D74</f>
        <v>9673000000</v>
      </c>
      <c r="G74" s="3">
        <f>+'BOP PIIE data'!H74</f>
        <v>4372000000</v>
      </c>
      <c r="H74" s="3">
        <f>+'BOP PIIE data'!E74</f>
        <v>0</v>
      </c>
      <c r="I74" s="3">
        <f>+'BOP PIIE data'!I74</f>
        <v>1396000000</v>
      </c>
      <c r="J74" s="3">
        <f>+'BOP PIIE data'!N74</f>
        <v>4771000000</v>
      </c>
      <c r="K74" s="3">
        <f>+'BOP PIIE data'!T74</f>
        <v>1356000000</v>
      </c>
      <c r="L74" s="3">
        <f>+'BOP PIIE data'!O74</f>
        <v>1115000000</v>
      </c>
      <c r="M74" s="3">
        <f>+'BOP PIIE data'!U74</f>
        <v>14716000000</v>
      </c>
      <c r="N74" s="3">
        <f>+'BOP PIIE data'!P74</f>
        <v>0</v>
      </c>
      <c r="O74" s="3">
        <f>+'BOP PIIE data'!V74</f>
        <v>0</v>
      </c>
      <c r="P74" s="3">
        <f>+'BOP PIIE data'!Q74</f>
        <v>0</v>
      </c>
      <c r="Q74" s="3">
        <f>+'BOP PIIE data'!W74</f>
        <v>0</v>
      </c>
      <c r="R74" s="3">
        <f>+'BOP PIIE data'!R74</f>
        <v>9520000000</v>
      </c>
      <c r="S74" s="3">
        <f>+'BOP PIIE data'!X74</f>
        <v>2389000000</v>
      </c>
      <c r="T74" s="3">
        <f>+'BOP PIIE data'!S74</f>
        <v>-187000000</v>
      </c>
      <c r="U74" s="10">
        <f>+'BOP PIIE data'!J74</f>
        <v>-7020000000</v>
      </c>
      <c r="V74" s="10">
        <f>+'BOP PIIE data'!M74</f>
        <v>-3242000000</v>
      </c>
      <c r="W74" s="10">
        <f t="shared" si="2"/>
        <v>0</v>
      </c>
      <c r="X74" s="10">
        <f t="shared" si="3"/>
        <v>0</v>
      </c>
    </row>
    <row r="75" spans="1:24" x14ac:dyDescent="0.25">
      <c r="A75" s="5">
        <v>28581</v>
      </c>
      <c r="B75" s="3">
        <f>+'BOP PIIE data'!B75</f>
        <v>35674000000</v>
      </c>
      <c r="C75" s="3">
        <f>+'BOP PIIE data'!F75</f>
        <v>43419000000</v>
      </c>
      <c r="D75" s="3">
        <f>+'BOP PIIE data'!C75</f>
        <v>8772000000</v>
      </c>
      <c r="E75" s="3">
        <f>+'BOP PIIE data'!G75</f>
        <v>7768000000</v>
      </c>
      <c r="F75" s="3">
        <f>+'BOP PIIE data'!D75</f>
        <v>9767000000</v>
      </c>
      <c r="G75" s="3">
        <f>+'BOP PIIE data'!H75</f>
        <v>5326000000</v>
      </c>
      <c r="H75" s="3">
        <f>+'BOP PIIE data'!E75</f>
        <v>0</v>
      </c>
      <c r="I75" s="3">
        <f>+'BOP PIIE data'!I75</f>
        <v>1477000000</v>
      </c>
      <c r="J75" s="3">
        <f>+'BOP PIIE data'!N75</f>
        <v>3720000000</v>
      </c>
      <c r="K75" s="3">
        <f>+'BOP PIIE data'!T75</f>
        <v>2313000000</v>
      </c>
      <c r="L75" s="3">
        <f>+'BOP PIIE data'!O75</f>
        <v>1094000000</v>
      </c>
      <c r="M75" s="3">
        <f>+'BOP PIIE data'!U75</f>
        <v>-3080000000</v>
      </c>
      <c r="N75" s="3">
        <f>+'BOP PIIE data'!P75</f>
        <v>0</v>
      </c>
      <c r="O75" s="3">
        <f>+'BOP PIIE data'!V75</f>
        <v>0</v>
      </c>
      <c r="P75" s="3">
        <f>+'BOP PIIE data'!Q75</f>
        <v>0</v>
      </c>
      <c r="Q75" s="3">
        <f>+'BOP PIIE data'!W75</f>
        <v>0</v>
      </c>
      <c r="R75" s="3">
        <f>+'BOP PIIE data'!R75</f>
        <v>1040000000</v>
      </c>
      <c r="S75" s="3">
        <f>+'BOP PIIE data'!X75</f>
        <v>2179000000</v>
      </c>
      <c r="T75" s="3">
        <f>+'BOP PIIE data'!S75</f>
        <v>-248000000</v>
      </c>
      <c r="U75" s="10">
        <f>+'BOP PIIE data'!J75</f>
        <v>-3777000000</v>
      </c>
      <c r="V75" s="10">
        <f>+'BOP PIIE data'!M75</f>
        <v>4194000000</v>
      </c>
      <c r="W75" s="10">
        <f t="shared" si="2"/>
        <v>0</v>
      </c>
      <c r="X75" s="10">
        <f t="shared" si="3"/>
        <v>0</v>
      </c>
    </row>
    <row r="76" spans="1:24" x14ac:dyDescent="0.25">
      <c r="A76" s="5">
        <v>28672</v>
      </c>
      <c r="B76" s="3">
        <f>+'BOP PIIE data'!B76</f>
        <v>36523000000</v>
      </c>
      <c r="C76" s="3">
        <f>+'BOP PIIE data'!F76</f>
        <v>44422000000</v>
      </c>
      <c r="D76" s="3">
        <f>+'BOP PIIE data'!C76</f>
        <v>9203000000</v>
      </c>
      <c r="E76" s="3">
        <f>+'BOP PIIE data'!G76</f>
        <v>8248000000</v>
      </c>
      <c r="F76" s="3">
        <f>+'BOP PIIE data'!D76</f>
        <v>10332000000</v>
      </c>
      <c r="G76" s="3">
        <f>+'BOP PIIE data'!H76</f>
        <v>5630000000</v>
      </c>
      <c r="H76" s="3">
        <f>+'BOP PIIE data'!E76</f>
        <v>0</v>
      </c>
      <c r="I76" s="3">
        <f>+'BOP PIIE data'!I76</f>
        <v>1425000000</v>
      </c>
      <c r="J76" s="3">
        <f>+'BOP PIIE data'!N76</f>
        <v>2753000000</v>
      </c>
      <c r="K76" s="3">
        <f>+'BOP PIIE data'!T76</f>
        <v>2620000000</v>
      </c>
      <c r="L76" s="3">
        <f>+'BOP PIIE data'!O76</f>
        <v>510000000</v>
      </c>
      <c r="M76" s="3">
        <f>+'BOP PIIE data'!U76</f>
        <v>2889000000</v>
      </c>
      <c r="N76" s="3">
        <f>+'BOP PIIE data'!P76</f>
        <v>0</v>
      </c>
      <c r="O76" s="3">
        <f>+'BOP PIIE data'!V76</f>
        <v>0</v>
      </c>
      <c r="P76" s="3">
        <f>+'BOP PIIE data'!Q76</f>
        <v>0</v>
      </c>
      <c r="Q76" s="3">
        <f>+'BOP PIIE data'!W76</f>
        <v>0</v>
      </c>
      <c r="R76" s="3">
        <f>+'BOP PIIE data'!R76</f>
        <v>6555000000</v>
      </c>
      <c r="S76" s="3">
        <f>+'BOP PIIE data'!X76</f>
        <v>11881000000</v>
      </c>
      <c r="T76" s="3">
        <f>+'BOP PIIE data'!S76</f>
        <v>-115000000</v>
      </c>
      <c r="U76" s="10">
        <f>+'BOP PIIE data'!J76</f>
        <v>-3667000000</v>
      </c>
      <c r="V76" s="10">
        <f>+'BOP PIIE data'!M76</f>
        <v>-7687000000</v>
      </c>
      <c r="W76" s="10">
        <f t="shared" si="2"/>
        <v>0</v>
      </c>
      <c r="X76" s="10">
        <f t="shared" si="3"/>
        <v>0</v>
      </c>
    </row>
    <row r="77" spans="1:24" x14ac:dyDescent="0.25">
      <c r="A77" s="5">
        <v>28764</v>
      </c>
      <c r="B77" s="3">
        <f>+'BOP PIIE data'!B77</f>
        <v>39408000000</v>
      </c>
      <c r="C77" s="3">
        <f>+'BOP PIIE data'!F77</f>
        <v>45674000000</v>
      </c>
      <c r="D77" s="3">
        <f>+'BOP PIIE data'!C77</f>
        <v>9673000000</v>
      </c>
      <c r="E77" s="3">
        <f>+'BOP PIIE data'!G77</f>
        <v>8561000000</v>
      </c>
      <c r="F77" s="3">
        <f>+'BOP PIIE data'!D77</f>
        <v>12318000000</v>
      </c>
      <c r="G77" s="3">
        <f>+'BOP PIIE data'!H77</f>
        <v>6352000000</v>
      </c>
      <c r="H77" s="3">
        <f>+'BOP PIIE data'!E77</f>
        <v>0</v>
      </c>
      <c r="I77" s="3">
        <f>+'BOP PIIE data'!I77</f>
        <v>1491000000</v>
      </c>
      <c r="J77" s="3">
        <f>+'BOP PIIE data'!N77</f>
        <v>4812000000</v>
      </c>
      <c r="K77" s="3">
        <f>+'BOP PIIE data'!T77</f>
        <v>1608000000</v>
      </c>
      <c r="L77" s="3">
        <f>+'BOP PIIE data'!O77</f>
        <v>907000000</v>
      </c>
      <c r="M77" s="3">
        <f>+'BOP PIIE data'!U77</f>
        <v>15558000000</v>
      </c>
      <c r="N77" s="3">
        <f>+'BOP PIIE data'!P77</f>
        <v>0</v>
      </c>
      <c r="O77" s="3">
        <f>+'BOP PIIE data'!V77</f>
        <v>0</v>
      </c>
      <c r="P77" s="3">
        <f>+'BOP PIIE data'!Q77</f>
        <v>0</v>
      </c>
      <c r="Q77" s="3">
        <f>+'BOP PIIE data'!W77</f>
        <v>0</v>
      </c>
      <c r="R77" s="3">
        <f>+'BOP PIIE data'!R77</f>
        <v>25064000000</v>
      </c>
      <c r="S77" s="3">
        <f>+'BOP PIIE data'!X77</f>
        <v>11847000000</v>
      </c>
      <c r="T77" s="3">
        <f>+'BOP PIIE data'!S77</f>
        <v>-182000000</v>
      </c>
      <c r="U77" s="10">
        <f>+'BOP PIIE data'!J77</f>
        <v>-679000000</v>
      </c>
      <c r="V77" s="10">
        <f>+'BOP PIIE data'!M77</f>
        <v>1588000000</v>
      </c>
      <c r="W77" s="10">
        <f t="shared" si="2"/>
        <v>0</v>
      </c>
      <c r="X77" s="10">
        <f t="shared" si="3"/>
        <v>0</v>
      </c>
    </row>
    <row r="78" spans="1:24" x14ac:dyDescent="0.25">
      <c r="A78" s="5">
        <v>28856</v>
      </c>
      <c r="B78" s="3">
        <f>+'BOP PIIE data'!B78</f>
        <v>41475000000</v>
      </c>
      <c r="C78" s="3">
        <f>+'BOP PIIE data'!F78</f>
        <v>47582000000</v>
      </c>
      <c r="D78" s="3">
        <f>+'BOP PIIE data'!C78</f>
        <v>9664000000</v>
      </c>
      <c r="E78" s="3">
        <f>+'BOP PIIE data'!G78</f>
        <v>8649000000</v>
      </c>
      <c r="F78" s="3">
        <f>+'BOP PIIE data'!D78</f>
        <v>13391000000</v>
      </c>
      <c r="G78" s="3">
        <f>+'BOP PIIE data'!H78</f>
        <v>7261000000</v>
      </c>
      <c r="H78" s="3">
        <f>+'BOP PIIE data'!E78</f>
        <v>0</v>
      </c>
      <c r="I78" s="3">
        <f>+'BOP PIIE data'!I78</f>
        <v>1462000000</v>
      </c>
      <c r="J78" s="3">
        <f>+'BOP PIIE data'!N78</f>
        <v>5465000000</v>
      </c>
      <c r="K78" s="3">
        <f>+'BOP PIIE data'!T78</f>
        <v>1554000000</v>
      </c>
      <c r="L78" s="3">
        <f>+'BOP PIIE data'!O78</f>
        <v>2312000000</v>
      </c>
      <c r="M78" s="3">
        <f>+'BOP PIIE data'!U78</f>
        <v>-4543000000</v>
      </c>
      <c r="N78" s="3">
        <f>+'BOP PIIE data'!P78</f>
        <v>0</v>
      </c>
      <c r="O78" s="3">
        <f>+'BOP PIIE data'!V78</f>
        <v>0</v>
      </c>
      <c r="P78" s="3">
        <f>+'BOP PIIE data'!Q78</f>
        <v>0</v>
      </c>
      <c r="Q78" s="3">
        <f>+'BOP PIIE data'!W78</f>
        <v>0</v>
      </c>
      <c r="R78" s="3">
        <f>+'BOP PIIE data'!R78</f>
        <v>-2382000000</v>
      </c>
      <c r="S78" s="3">
        <f>+'BOP PIIE data'!X78</f>
        <v>6461000000</v>
      </c>
      <c r="T78" s="3">
        <f>+'BOP PIIE data'!S78</f>
        <v>3585000000</v>
      </c>
      <c r="U78" s="10">
        <f>+'BOP PIIE data'!J78</f>
        <v>-424000000</v>
      </c>
      <c r="V78" s="10">
        <f>+'BOP PIIE data'!M78</f>
        <v>5508000000</v>
      </c>
      <c r="W78" s="10">
        <f t="shared" si="2"/>
        <v>0</v>
      </c>
      <c r="X78" s="10">
        <f t="shared" si="3"/>
        <v>0</v>
      </c>
    </row>
    <row r="79" spans="1:24" x14ac:dyDescent="0.25">
      <c r="A79" s="5">
        <v>28946</v>
      </c>
      <c r="B79" s="3">
        <f>+'BOP PIIE data'!B79</f>
        <v>43885000000</v>
      </c>
      <c r="C79" s="3">
        <f>+'BOP PIIE data'!F79</f>
        <v>50778000000</v>
      </c>
      <c r="D79" s="3">
        <f>+'BOP PIIE data'!C79</f>
        <v>9713000000</v>
      </c>
      <c r="E79" s="3">
        <f>+'BOP PIIE data'!G79</f>
        <v>8960000000</v>
      </c>
      <c r="F79" s="3">
        <f>+'BOP PIIE data'!D79</f>
        <v>14847000000</v>
      </c>
      <c r="G79" s="3">
        <f>+'BOP PIIE data'!H79</f>
        <v>7846000000</v>
      </c>
      <c r="H79" s="3">
        <f>+'BOP PIIE data'!E79</f>
        <v>0</v>
      </c>
      <c r="I79" s="3">
        <f>+'BOP PIIE data'!I79</f>
        <v>1552000000</v>
      </c>
      <c r="J79" s="3">
        <f>+'BOP PIIE data'!N79</f>
        <v>7220000000</v>
      </c>
      <c r="K79" s="3">
        <f>+'BOP PIIE data'!T79</f>
        <v>3354000000</v>
      </c>
      <c r="L79" s="3">
        <f>+'BOP PIIE data'!O79</f>
        <v>1089000000</v>
      </c>
      <c r="M79" s="3">
        <f>+'BOP PIIE data'!U79</f>
        <v>-12384000000</v>
      </c>
      <c r="N79" s="3">
        <f>+'BOP PIIE data'!P79</f>
        <v>0</v>
      </c>
      <c r="O79" s="3">
        <f>+'BOP PIIE data'!V79</f>
        <v>0</v>
      </c>
      <c r="P79" s="3">
        <f>+'BOP PIIE data'!Q79</f>
        <v>0</v>
      </c>
      <c r="Q79" s="3">
        <f>+'BOP PIIE data'!W79</f>
        <v>0</v>
      </c>
      <c r="R79" s="3">
        <f>+'BOP PIIE data'!R79</f>
        <v>7578000000</v>
      </c>
      <c r="S79" s="3">
        <f>+'BOP PIIE data'!X79</f>
        <v>16409000000</v>
      </c>
      <c r="T79" s="3">
        <f>+'BOP PIIE data'!S79</f>
        <v>-322000000</v>
      </c>
      <c r="U79" s="10">
        <f>+'BOP PIIE data'!J79</f>
        <v>-691000000</v>
      </c>
      <c r="V79" s="10">
        <f>+'BOP PIIE data'!M79</f>
        <v>8186000000</v>
      </c>
      <c r="W79" s="10">
        <f t="shared" si="2"/>
        <v>0</v>
      </c>
      <c r="X79" s="10">
        <f t="shared" si="3"/>
        <v>0</v>
      </c>
    </row>
    <row r="80" spans="1:24" x14ac:dyDescent="0.25">
      <c r="A80" s="5">
        <v>29037</v>
      </c>
      <c r="B80" s="3">
        <f>+'BOP PIIE data'!B80</f>
        <v>47104000000</v>
      </c>
      <c r="C80" s="3">
        <f>+'BOP PIIE data'!F80</f>
        <v>54002000000</v>
      </c>
      <c r="D80" s="3">
        <f>+'BOP PIIE data'!C80</f>
        <v>9936000000</v>
      </c>
      <c r="E80" s="3">
        <f>+'BOP PIIE data'!G80</f>
        <v>9329000000</v>
      </c>
      <c r="F80" s="3">
        <f>+'BOP PIIE data'!D80</f>
        <v>17371000000</v>
      </c>
      <c r="G80" s="3">
        <f>+'BOP PIIE data'!H80</f>
        <v>8525000000</v>
      </c>
      <c r="H80" s="3">
        <f>+'BOP PIIE data'!E80</f>
        <v>0</v>
      </c>
      <c r="I80" s="3">
        <f>+'BOP PIIE data'!I80</f>
        <v>1632000000</v>
      </c>
      <c r="J80" s="3">
        <f>+'BOP PIIE data'!N80</f>
        <v>7166000000</v>
      </c>
      <c r="K80" s="3">
        <f>+'BOP PIIE data'!T80</f>
        <v>3382000000</v>
      </c>
      <c r="L80" s="3">
        <f>+'BOP PIIE data'!O80</f>
        <v>7170000000</v>
      </c>
      <c r="M80" s="3">
        <f>+'BOP PIIE data'!U80</f>
        <v>8320000000</v>
      </c>
      <c r="N80" s="3">
        <f>+'BOP PIIE data'!P80</f>
        <v>0</v>
      </c>
      <c r="O80" s="3">
        <f>+'BOP PIIE data'!V80</f>
        <v>0</v>
      </c>
      <c r="P80" s="3">
        <f>+'BOP PIIE data'!Q80</f>
        <v>0</v>
      </c>
      <c r="Q80" s="3">
        <f>+'BOP PIIE data'!W80</f>
        <v>0</v>
      </c>
      <c r="R80" s="3">
        <f>+'BOP PIIE data'!R80</f>
        <v>15599000000</v>
      </c>
      <c r="S80" s="3">
        <f>+'BOP PIIE data'!X80</f>
        <v>13361000000</v>
      </c>
      <c r="T80" s="3">
        <f>+'BOP PIIE data'!S80</f>
        <v>-2779000000</v>
      </c>
      <c r="U80" s="10">
        <f>+'BOP PIIE data'!J80</f>
        <v>923000000</v>
      </c>
      <c r="V80" s="10">
        <f>+'BOP PIIE data'!M80</f>
        <v>2093000000</v>
      </c>
      <c r="W80" s="10">
        <f t="shared" si="2"/>
        <v>0</v>
      </c>
      <c r="X80" s="10">
        <f t="shared" si="3"/>
        <v>0</v>
      </c>
    </row>
    <row r="81" spans="1:24" x14ac:dyDescent="0.25">
      <c r="A81" s="5">
        <v>29129</v>
      </c>
      <c r="B81" s="3">
        <f>+'BOP PIIE data'!B81</f>
        <v>51975000000</v>
      </c>
      <c r="C81" s="3">
        <f>+'BOP PIIE data'!F81</f>
        <v>59645000000</v>
      </c>
      <c r="D81" s="3">
        <f>+'BOP PIIE data'!C81</f>
        <v>10378000000</v>
      </c>
      <c r="E81" s="3">
        <f>+'BOP PIIE data'!G81</f>
        <v>9751000000</v>
      </c>
      <c r="F81" s="3">
        <f>+'BOP PIIE data'!D81</f>
        <v>18224000000</v>
      </c>
      <c r="G81" s="3">
        <f>+'BOP PIIE data'!H81</f>
        <v>9330000000</v>
      </c>
      <c r="H81" s="3">
        <f>+'BOP PIIE data'!E81</f>
        <v>0</v>
      </c>
      <c r="I81" s="3">
        <f>+'BOP PIIE data'!I81</f>
        <v>1949000000</v>
      </c>
      <c r="J81" s="3">
        <f>+'BOP PIIE data'!N81</f>
        <v>5370000000</v>
      </c>
      <c r="K81" s="3">
        <f>+'BOP PIIE data'!T81</f>
        <v>3588000000</v>
      </c>
      <c r="L81" s="3">
        <f>+'BOP PIIE data'!O81</f>
        <v>1859000000</v>
      </c>
      <c r="M81" s="3">
        <f>+'BOP PIIE data'!U81</f>
        <v>-4895000000</v>
      </c>
      <c r="N81" s="3">
        <f>+'BOP PIIE data'!P81</f>
        <v>0</v>
      </c>
      <c r="O81" s="3">
        <f>+'BOP PIIE data'!V81</f>
        <v>0</v>
      </c>
      <c r="P81" s="3">
        <f>+'BOP PIIE data'!Q81</f>
        <v>0</v>
      </c>
      <c r="Q81" s="3">
        <f>+'BOP PIIE data'!W81</f>
        <v>0</v>
      </c>
      <c r="R81" s="3">
        <f>+'BOP PIIE data'!R81</f>
        <v>6475000000</v>
      </c>
      <c r="S81" s="3">
        <f>+'BOP PIIE data'!X81</f>
        <v>6087000000</v>
      </c>
      <c r="T81" s="3">
        <f>+'BOP PIIE data'!S81</f>
        <v>649000000</v>
      </c>
      <c r="U81" s="10">
        <f>+'BOP PIIE data'!J81</f>
        <v>-98000000</v>
      </c>
      <c r="V81" s="10">
        <f>+'BOP PIIE data'!M81</f>
        <v>9573000000</v>
      </c>
      <c r="W81" s="10">
        <f t="shared" si="2"/>
        <v>0</v>
      </c>
      <c r="X81" s="10">
        <f t="shared" si="3"/>
        <v>0</v>
      </c>
    </row>
    <row r="82" spans="1:24" x14ac:dyDescent="0.25">
      <c r="A82" s="5">
        <v>29221</v>
      </c>
      <c r="B82" s="3">
        <f>+'BOP PIIE data'!B82</f>
        <v>54237000000</v>
      </c>
      <c r="C82" s="3">
        <f>+'BOP PIIE data'!F82</f>
        <v>65815000000</v>
      </c>
      <c r="D82" s="3">
        <f>+'BOP PIIE data'!C82</f>
        <v>10997000000</v>
      </c>
      <c r="E82" s="3">
        <f>+'BOP PIIE data'!G82</f>
        <v>10335000000</v>
      </c>
      <c r="F82" s="3">
        <f>+'BOP PIIE data'!D82</f>
        <v>20040000000</v>
      </c>
      <c r="G82" s="3">
        <f>+'BOP PIIE data'!H82</f>
        <v>10409000000</v>
      </c>
      <c r="H82" s="3">
        <f>+'BOP PIIE data'!E82</f>
        <v>0</v>
      </c>
      <c r="I82" s="3">
        <f>+'BOP PIIE data'!I82</f>
        <v>2174000000</v>
      </c>
      <c r="J82" s="3">
        <f>+'BOP PIIE data'!N82</f>
        <v>5188000000</v>
      </c>
      <c r="K82" s="3">
        <f>+'BOP PIIE data'!T82</f>
        <v>3321000000</v>
      </c>
      <c r="L82" s="3">
        <f>+'BOP PIIE data'!O82</f>
        <v>2450000000</v>
      </c>
      <c r="M82" s="3">
        <f>+'BOP PIIE data'!U82</f>
        <v>1918000000</v>
      </c>
      <c r="N82" s="3">
        <f>+'BOP PIIE data'!P82</f>
        <v>0</v>
      </c>
      <c r="O82" s="3">
        <f>+'BOP PIIE data'!V82</f>
        <v>0</v>
      </c>
      <c r="P82" s="3">
        <f>+'BOP PIIE data'!Q82</f>
        <v>0</v>
      </c>
      <c r="Q82" s="3">
        <f>+'BOP PIIE data'!W82</f>
        <v>0</v>
      </c>
      <c r="R82" s="3">
        <f>+'BOP PIIE data'!R82</f>
        <v>2908000000</v>
      </c>
      <c r="S82" s="3">
        <f>+'BOP PIIE data'!X82</f>
        <v>4941000000</v>
      </c>
      <c r="T82" s="3">
        <f>+'BOP PIIE data'!S82</f>
        <v>3268000000</v>
      </c>
      <c r="U82" s="10">
        <f>+'BOP PIIE data'!J82</f>
        <v>-3459000000</v>
      </c>
      <c r="V82" s="10">
        <f>+'BOP PIIE data'!M82</f>
        <v>3634000000</v>
      </c>
      <c r="W82" s="10">
        <f t="shared" si="2"/>
        <v>0</v>
      </c>
      <c r="X82" s="10">
        <f t="shared" si="3"/>
        <v>0</v>
      </c>
    </row>
    <row r="83" spans="1:24" x14ac:dyDescent="0.25">
      <c r="A83" s="5">
        <v>29312</v>
      </c>
      <c r="B83" s="3">
        <f>+'BOP PIIE data'!B83</f>
        <v>55967000000</v>
      </c>
      <c r="C83" s="3">
        <f>+'BOP PIIE data'!F83</f>
        <v>62274000000</v>
      </c>
      <c r="D83" s="3">
        <f>+'BOP PIIE data'!C83</f>
        <v>11491000000</v>
      </c>
      <c r="E83" s="3">
        <f>+'BOP PIIE data'!G83</f>
        <v>10106000000</v>
      </c>
      <c r="F83" s="3">
        <f>+'BOP PIIE data'!D83</f>
        <v>15983000000</v>
      </c>
      <c r="G83" s="3">
        <f>+'BOP PIIE data'!H83</f>
        <v>10354000000</v>
      </c>
      <c r="H83" s="3">
        <f>+'BOP PIIE data'!E83</f>
        <v>0</v>
      </c>
      <c r="I83" s="3">
        <f>+'BOP PIIE data'!I83</f>
        <v>1648000000</v>
      </c>
      <c r="J83" s="3">
        <f>+'BOP PIIE data'!N83</f>
        <v>2659000000</v>
      </c>
      <c r="K83" s="3">
        <f>+'BOP PIIE data'!T83</f>
        <v>5756000000</v>
      </c>
      <c r="L83" s="3">
        <f>+'BOP PIIE data'!O83</f>
        <v>4068000000</v>
      </c>
      <c r="M83" s="3">
        <f>+'BOP PIIE data'!U83</f>
        <v>4433000000</v>
      </c>
      <c r="N83" s="3">
        <f>+'BOP PIIE data'!P83</f>
        <v>0</v>
      </c>
      <c r="O83" s="3">
        <f>+'BOP PIIE data'!V83</f>
        <v>0</v>
      </c>
      <c r="P83" s="3">
        <f>+'BOP PIIE data'!Q83</f>
        <v>0</v>
      </c>
      <c r="Q83" s="3">
        <f>+'BOP PIIE data'!W83</f>
        <v>0</v>
      </c>
      <c r="R83" s="3">
        <f>+'BOP PIIE data'!R83</f>
        <v>18499000000</v>
      </c>
      <c r="S83" s="3">
        <f>+'BOP PIIE data'!X83</f>
        <v>805000000</v>
      </c>
      <c r="T83" s="3">
        <f>+'BOP PIIE data'!S83</f>
        <v>-502000000</v>
      </c>
      <c r="U83" s="10">
        <f>+'BOP PIIE data'!J83</f>
        <v>-941000000</v>
      </c>
      <c r="V83" s="10">
        <f>+'BOP PIIE data'!M83</f>
        <v>13730000000</v>
      </c>
      <c r="W83" s="10">
        <f t="shared" si="2"/>
        <v>0</v>
      </c>
      <c r="X83" s="10">
        <f t="shared" si="3"/>
        <v>0</v>
      </c>
    </row>
    <row r="84" spans="1:24" x14ac:dyDescent="0.25">
      <c r="A84" s="5">
        <v>29403</v>
      </c>
      <c r="B84" s="3">
        <f>+'BOP PIIE data'!B84</f>
        <v>55830000000</v>
      </c>
      <c r="C84" s="3">
        <f>+'BOP PIIE data'!F84</f>
        <v>59010000000</v>
      </c>
      <c r="D84" s="3">
        <f>+'BOP PIIE data'!C84</f>
        <v>12543000000</v>
      </c>
      <c r="E84" s="3">
        <f>+'BOP PIIE data'!G84</f>
        <v>10292000000</v>
      </c>
      <c r="F84" s="3">
        <f>+'BOP PIIE data'!D84</f>
        <v>17775000000</v>
      </c>
      <c r="G84" s="3">
        <f>+'BOP PIIE data'!H84</f>
        <v>10604000000</v>
      </c>
      <c r="H84" s="3">
        <f>+'BOP PIIE data'!E84</f>
        <v>0</v>
      </c>
      <c r="I84" s="3">
        <f>+'BOP PIIE data'!I84</f>
        <v>1909000000</v>
      </c>
      <c r="J84" s="3">
        <f>+'BOP PIIE data'!N84</f>
        <v>4156000000</v>
      </c>
      <c r="K84" s="3">
        <f>+'BOP PIIE data'!T84</f>
        <v>4713000000</v>
      </c>
      <c r="L84" s="3">
        <f>+'BOP PIIE data'!O84</f>
        <v>-1240000000</v>
      </c>
      <c r="M84" s="3">
        <f>+'BOP PIIE data'!U84</f>
        <v>6054000000</v>
      </c>
      <c r="N84" s="3">
        <f>+'BOP PIIE data'!P84</f>
        <v>0</v>
      </c>
      <c r="O84" s="3">
        <f>+'BOP PIIE data'!V84</f>
        <v>0</v>
      </c>
      <c r="P84" s="3">
        <f>+'BOP PIIE data'!Q84</f>
        <v>0</v>
      </c>
      <c r="Q84" s="3">
        <f>+'BOP PIIE data'!W84</f>
        <v>0</v>
      </c>
      <c r="R84" s="3">
        <f>+'BOP PIIE data'!R84</f>
        <v>15641000000</v>
      </c>
      <c r="S84" s="3">
        <f>+'BOP PIIE data'!X84</f>
        <v>3832000000</v>
      </c>
      <c r="T84" s="3">
        <f>+'BOP PIIE data'!S84</f>
        <v>1109000000</v>
      </c>
      <c r="U84" s="10">
        <f>+'BOP PIIE data'!J84</f>
        <v>4333000000</v>
      </c>
      <c r="V84" s="10">
        <f>+'BOP PIIE data'!M84</f>
        <v>5067000000</v>
      </c>
      <c r="W84" s="10">
        <f t="shared" si="2"/>
        <v>0</v>
      </c>
      <c r="X84" s="10">
        <f t="shared" si="3"/>
        <v>0</v>
      </c>
    </row>
    <row r="85" spans="1:24" x14ac:dyDescent="0.25">
      <c r="A85" s="5">
        <v>29495</v>
      </c>
      <c r="B85" s="3">
        <f>+'BOP PIIE data'!B85</f>
        <v>58216000000</v>
      </c>
      <c r="C85" s="3">
        <f>+'BOP PIIE data'!F85</f>
        <v>62651000000</v>
      </c>
      <c r="D85" s="3">
        <f>+'BOP PIIE data'!C85</f>
        <v>12554000000</v>
      </c>
      <c r="E85" s="3">
        <f>+'BOP PIIE data'!G85</f>
        <v>10760000000</v>
      </c>
      <c r="F85" s="3">
        <f>+'BOP PIIE data'!D85</f>
        <v>18808000000</v>
      </c>
      <c r="G85" s="3">
        <f>+'BOP PIIE data'!H85</f>
        <v>11166000000</v>
      </c>
      <c r="H85" s="3">
        <f>+'BOP PIIE data'!E85</f>
        <v>0</v>
      </c>
      <c r="I85" s="3">
        <f>+'BOP PIIE data'!I85</f>
        <v>2618000000</v>
      </c>
      <c r="J85" s="3">
        <f>+'BOP PIIE data'!N85</f>
        <v>7219000000</v>
      </c>
      <c r="K85" s="3">
        <f>+'BOP PIIE data'!T85</f>
        <v>3128000000</v>
      </c>
      <c r="L85" s="3">
        <f>+'BOP PIIE data'!O85</f>
        <v>764000000</v>
      </c>
      <c r="M85" s="3">
        <f>+'BOP PIIE data'!U85</f>
        <v>11420000000</v>
      </c>
      <c r="N85" s="3">
        <f>+'BOP PIIE data'!P85</f>
        <v>0</v>
      </c>
      <c r="O85" s="3">
        <f>+'BOP PIIE data'!V85</f>
        <v>0</v>
      </c>
      <c r="P85" s="3">
        <f>+'BOP PIIE data'!Q85</f>
        <v>0</v>
      </c>
      <c r="Q85" s="3">
        <f>+'BOP PIIE data'!W85</f>
        <v>0</v>
      </c>
      <c r="R85" s="3">
        <f>+'BOP PIIE data'!R85</f>
        <v>16499000000</v>
      </c>
      <c r="S85" s="3">
        <f>+'BOP PIIE data'!X85</f>
        <v>11715000000</v>
      </c>
      <c r="T85" s="3">
        <f>+'BOP PIIE data'!S85</f>
        <v>4279000000</v>
      </c>
      <c r="U85" s="10">
        <f>+'BOP PIIE data'!J85</f>
        <v>2383000000</v>
      </c>
      <c r="V85" s="10">
        <f>+'BOP PIIE data'!M85</f>
        <v>2498000000</v>
      </c>
      <c r="W85" s="10">
        <f t="shared" si="2"/>
        <v>0</v>
      </c>
      <c r="X85" s="10">
        <f t="shared" si="3"/>
        <v>0</v>
      </c>
    </row>
    <row r="86" spans="1:24" x14ac:dyDescent="0.25">
      <c r="A86" s="5">
        <v>29587</v>
      </c>
      <c r="B86" s="3">
        <f>+'BOP PIIE data'!B86</f>
        <v>60317000000</v>
      </c>
      <c r="C86" s="3">
        <f>+'BOP PIIE data'!F86</f>
        <v>67004000000</v>
      </c>
      <c r="D86" s="3">
        <f>+'BOP PIIE data'!C86</f>
        <v>13684000000</v>
      </c>
      <c r="E86" s="3">
        <f>+'BOP PIIE data'!G86</f>
        <v>11360000000</v>
      </c>
      <c r="F86" s="3">
        <f>+'BOP PIIE data'!D86</f>
        <v>20664000000</v>
      </c>
      <c r="G86" s="3">
        <f>+'BOP PIIE data'!H86</f>
        <v>12660000000</v>
      </c>
      <c r="H86" s="3">
        <f>+'BOP PIIE data'!E86</f>
        <v>0</v>
      </c>
      <c r="I86" s="3">
        <f>+'BOP PIIE data'!I86</f>
        <v>2678000000</v>
      </c>
      <c r="J86" s="3">
        <f>+'BOP PIIE data'!N86</f>
        <v>2044000000</v>
      </c>
      <c r="K86" s="3">
        <f>+'BOP PIIE data'!T86</f>
        <v>3146000000</v>
      </c>
      <c r="L86" s="3">
        <f>+'BOP PIIE data'!O86</f>
        <v>4352000000</v>
      </c>
      <c r="M86" s="3">
        <f>+'BOP PIIE data'!U86</f>
        <v>10179000000</v>
      </c>
      <c r="N86" s="3">
        <f>+'BOP PIIE data'!P86</f>
        <v>0</v>
      </c>
      <c r="O86" s="3">
        <f>+'BOP PIIE data'!V86</f>
        <v>0</v>
      </c>
      <c r="P86" s="3">
        <f>+'BOP PIIE data'!Q86</f>
        <v>0</v>
      </c>
      <c r="Q86" s="3">
        <f>+'BOP PIIE data'!W86</f>
        <v>0</v>
      </c>
      <c r="R86" s="3">
        <f>+'BOP PIIE data'!R86</f>
        <v>12090000000</v>
      </c>
      <c r="S86" s="3">
        <f>+'BOP PIIE data'!X86</f>
        <v>-3022000000</v>
      </c>
      <c r="T86" s="3">
        <f>+'BOP PIIE data'!S86</f>
        <v>4529000000</v>
      </c>
      <c r="U86" s="10">
        <f>+'BOP PIIE data'!J86</f>
        <v>963000000</v>
      </c>
      <c r="V86" s="10">
        <f>+'BOP PIIE data'!M86</f>
        <v>12712000000</v>
      </c>
      <c r="W86" s="10">
        <f t="shared" si="2"/>
        <v>0</v>
      </c>
      <c r="X86" s="10">
        <f t="shared" si="3"/>
        <v>0</v>
      </c>
    </row>
    <row r="87" spans="1:24" x14ac:dyDescent="0.25">
      <c r="A87" s="5">
        <v>29677</v>
      </c>
      <c r="B87" s="3">
        <f>+'BOP PIIE data'!B87</f>
        <v>60141000000</v>
      </c>
      <c r="C87" s="3">
        <f>+'BOP PIIE data'!F87</f>
        <v>67181000000</v>
      </c>
      <c r="D87" s="3">
        <f>+'BOP PIIE data'!C87</f>
        <v>14392000000</v>
      </c>
      <c r="E87" s="3">
        <f>+'BOP PIIE data'!G87</f>
        <v>11447000000</v>
      </c>
      <c r="F87" s="3">
        <f>+'BOP PIIE data'!D87</f>
        <v>21761000000</v>
      </c>
      <c r="G87" s="3">
        <f>+'BOP PIIE data'!H87</f>
        <v>13675000000</v>
      </c>
      <c r="H87" s="3">
        <f>+'BOP PIIE data'!E87</f>
        <v>0</v>
      </c>
      <c r="I87" s="3">
        <f>+'BOP PIIE data'!I87</f>
        <v>2763000000</v>
      </c>
      <c r="J87" s="3">
        <f>+'BOP PIIE data'!N87</f>
        <v>5709000000</v>
      </c>
      <c r="K87" s="3">
        <f>+'BOP PIIE data'!T87</f>
        <v>5294000000</v>
      </c>
      <c r="L87" s="3">
        <f>+'BOP PIIE data'!O87</f>
        <v>5048000000</v>
      </c>
      <c r="M87" s="3">
        <f>+'BOP PIIE data'!U87</f>
        <v>2859000000</v>
      </c>
      <c r="N87" s="3">
        <f>+'BOP PIIE data'!P87</f>
        <v>0</v>
      </c>
      <c r="O87" s="3">
        <f>+'BOP PIIE data'!V87</f>
        <v>0</v>
      </c>
      <c r="P87" s="3">
        <f>+'BOP PIIE data'!Q87</f>
        <v>0</v>
      </c>
      <c r="Q87" s="3">
        <f>+'BOP PIIE data'!W87</f>
        <v>0</v>
      </c>
      <c r="R87" s="3">
        <f>+'BOP PIIE data'!R87</f>
        <v>12496000000</v>
      </c>
      <c r="S87" s="3">
        <f>+'BOP PIIE data'!X87</f>
        <v>6753000000</v>
      </c>
      <c r="T87" s="3">
        <f>+'BOP PIIE data'!S87</f>
        <v>905000000</v>
      </c>
      <c r="U87" s="10">
        <f>+'BOP PIIE data'!J87</f>
        <v>1228000000</v>
      </c>
      <c r="V87" s="10">
        <f>+'BOP PIIE data'!M87</f>
        <v>9252000000</v>
      </c>
      <c r="W87" s="10">
        <f t="shared" si="2"/>
        <v>0</v>
      </c>
      <c r="X87" s="10">
        <f t="shared" si="3"/>
        <v>0</v>
      </c>
    </row>
    <row r="88" spans="1:24" x14ac:dyDescent="0.25">
      <c r="A88" s="5">
        <v>29768</v>
      </c>
      <c r="B88" s="3">
        <f>+'BOP PIIE data'!B88</f>
        <v>58031000000</v>
      </c>
      <c r="C88" s="3">
        <f>+'BOP PIIE data'!F88</f>
        <v>64407000000</v>
      </c>
      <c r="D88" s="3">
        <f>+'BOP PIIE data'!C88</f>
        <v>14835000000</v>
      </c>
      <c r="E88" s="3">
        <f>+'BOP PIIE data'!G88</f>
        <v>11236000000</v>
      </c>
      <c r="F88" s="3">
        <f>+'BOP PIIE data'!D88</f>
        <v>22147000000</v>
      </c>
      <c r="G88" s="3">
        <f>+'BOP PIIE data'!H88</f>
        <v>14144000000</v>
      </c>
      <c r="H88" s="3">
        <f>+'BOP PIIE data'!E88</f>
        <v>0</v>
      </c>
      <c r="I88" s="3">
        <f>+'BOP PIIE data'!I88</f>
        <v>3145000000</v>
      </c>
      <c r="J88" s="3">
        <f>+'BOP PIIE data'!N88</f>
        <v>1124000000</v>
      </c>
      <c r="K88" s="3">
        <f>+'BOP PIIE data'!T88</f>
        <v>5505000000</v>
      </c>
      <c r="L88" s="3">
        <f>+'BOP PIIE data'!O88</f>
        <v>2229000000</v>
      </c>
      <c r="M88" s="3">
        <f>+'BOP PIIE data'!U88</f>
        <v>-3018000000</v>
      </c>
      <c r="N88" s="3">
        <f>+'BOP PIIE data'!P88</f>
        <v>0</v>
      </c>
      <c r="O88" s="3">
        <f>+'BOP PIIE data'!V88</f>
        <v>0</v>
      </c>
      <c r="P88" s="3">
        <f>+'BOP PIIE data'!Q88</f>
        <v>0</v>
      </c>
      <c r="Q88" s="3">
        <f>+'BOP PIIE data'!W88</f>
        <v>0</v>
      </c>
      <c r="R88" s="3">
        <f>+'BOP PIIE data'!R88</f>
        <v>14588000000</v>
      </c>
      <c r="S88" s="3">
        <f>+'BOP PIIE data'!X88</f>
        <v>14725000000</v>
      </c>
      <c r="T88" s="3">
        <f>+'BOP PIIE data'!S88</f>
        <v>4000000</v>
      </c>
      <c r="U88" s="10">
        <f>+'BOP PIIE data'!J88</f>
        <v>2081000000</v>
      </c>
      <c r="V88" s="10">
        <f>+'BOP PIIE data'!M88</f>
        <v>733000000</v>
      </c>
      <c r="W88" s="10">
        <f t="shared" si="2"/>
        <v>0</v>
      </c>
      <c r="X88" s="10">
        <f t="shared" si="3"/>
        <v>0</v>
      </c>
    </row>
    <row r="89" spans="1:24" x14ac:dyDescent="0.25">
      <c r="A89" s="5">
        <v>29860</v>
      </c>
      <c r="B89" s="3">
        <f>+'BOP PIIE data'!B89</f>
        <v>58555000000</v>
      </c>
      <c r="C89" s="3">
        <f>+'BOP PIIE data'!F89</f>
        <v>66475000000</v>
      </c>
      <c r="D89" s="3">
        <f>+'BOP PIIE data'!C89</f>
        <v>14446000000</v>
      </c>
      <c r="E89" s="3">
        <f>+'BOP PIIE data'!G89</f>
        <v>11460000000</v>
      </c>
      <c r="F89" s="3">
        <f>+'BOP PIIE data'!D89</f>
        <v>21957000000</v>
      </c>
      <c r="G89" s="3">
        <f>+'BOP PIIE data'!H89</f>
        <v>13147000000</v>
      </c>
      <c r="H89" s="3">
        <f>+'BOP PIIE data'!E89</f>
        <v>0</v>
      </c>
      <c r="I89" s="3">
        <f>+'BOP PIIE data'!I89</f>
        <v>3117000000</v>
      </c>
      <c r="J89" s="3">
        <f>+'BOP PIIE data'!N89</f>
        <v>745000000</v>
      </c>
      <c r="K89" s="3">
        <f>+'BOP PIIE data'!T89</f>
        <v>11251000000</v>
      </c>
      <c r="L89" s="3">
        <f>+'BOP PIIE data'!O89</f>
        <v>4021000000</v>
      </c>
      <c r="M89" s="3">
        <f>+'BOP PIIE data'!U89</f>
        <v>7489000000</v>
      </c>
      <c r="N89" s="3">
        <f>+'BOP PIIE data'!P89</f>
        <v>0</v>
      </c>
      <c r="O89" s="3">
        <f>+'BOP PIIE data'!V89</f>
        <v>0</v>
      </c>
      <c r="P89" s="3">
        <f>+'BOP PIIE data'!Q89</f>
        <v>0</v>
      </c>
      <c r="Q89" s="3">
        <f>+'BOP PIIE data'!W89</f>
        <v>0</v>
      </c>
      <c r="R89" s="3">
        <f>+'BOP PIIE data'!R89</f>
        <v>44524000000</v>
      </c>
      <c r="S89" s="3">
        <f>+'BOP PIIE data'!X89</f>
        <v>24524000000</v>
      </c>
      <c r="T89" s="3">
        <f>+'BOP PIIE data'!S89</f>
        <v>-262000000</v>
      </c>
      <c r="U89" s="10">
        <f>+'BOP PIIE data'!J89</f>
        <v>759000000</v>
      </c>
      <c r="V89" s="10">
        <f>+'BOP PIIE data'!M89</f>
        <v>5764000000</v>
      </c>
      <c r="W89" s="10">
        <f t="shared" si="2"/>
        <v>0</v>
      </c>
      <c r="X89" s="10">
        <f t="shared" si="3"/>
        <v>0</v>
      </c>
    </row>
    <row r="90" spans="1:24" x14ac:dyDescent="0.25">
      <c r="A90" s="5">
        <v>29952</v>
      </c>
      <c r="B90" s="3">
        <f>+'BOP PIIE data'!B90</f>
        <v>55163000000</v>
      </c>
      <c r="C90" s="3">
        <f>+'BOP PIIE data'!F90</f>
        <v>63502000000</v>
      </c>
      <c r="D90" s="3">
        <f>+'BOP PIIE data'!C90</f>
        <v>16032000000</v>
      </c>
      <c r="E90" s="3">
        <f>+'BOP PIIE data'!G90</f>
        <v>12749000000</v>
      </c>
      <c r="F90" s="3">
        <f>+'BOP PIIE data'!D90</f>
        <v>23694000000</v>
      </c>
      <c r="G90" s="3">
        <f>+'BOP PIIE data'!H90</f>
        <v>14969000000</v>
      </c>
      <c r="H90" s="3">
        <f>+'BOP PIIE data'!E90</f>
        <v>0</v>
      </c>
      <c r="I90" s="3">
        <f>+'BOP PIIE data'!I90</f>
        <v>3955000000</v>
      </c>
      <c r="J90" s="3">
        <f>+'BOP PIIE data'!N90</f>
        <v>3324000000</v>
      </c>
      <c r="K90" s="3">
        <f>+'BOP PIIE data'!T90</f>
        <v>2783000000</v>
      </c>
      <c r="L90" s="3">
        <f>+'BOP PIIE data'!O90</f>
        <v>6953000000</v>
      </c>
      <c r="M90" s="3">
        <f>+'BOP PIIE data'!U90</f>
        <v>994000000</v>
      </c>
      <c r="N90" s="3">
        <f>+'BOP PIIE data'!P90</f>
        <v>0</v>
      </c>
      <c r="O90" s="3">
        <f>+'BOP PIIE data'!V90</f>
        <v>0</v>
      </c>
      <c r="P90" s="3">
        <f>+'BOP PIIE data'!Q90</f>
        <v>0</v>
      </c>
      <c r="Q90" s="3">
        <f>+'BOP PIIE data'!W90</f>
        <v>0</v>
      </c>
      <c r="R90" s="3">
        <f>+'BOP PIIE data'!R90</f>
        <v>25598000000</v>
      </c>
      <c r="S90" s="3">
        <f>+'BOP PIIE data'!X90</f>
        <v>23649000000</v>
      </c>
      <c r="T90" s="3">
        <f>+'BOP PIIE data'!S90</f>
        <v>1089000000</v>
      </c>
      <c r="U90" s="10">
        <f>+'BOP PIIE data'!J90</f>
        <v>-285000000</v>
      </c>
      <c r="V90" s="10">
        <f>+'BOP PIIE data'!M90</f>
        <v>9538000000</v>
      </c>
      <c r="W90" s="10">
        <f t="shared" si="2"/>
        <v>-1000000</v>
      </c>
      <c r="X90" s="10">
        <f t="shared" si="3"/>
        <v>0</v>
      </c>
    </row>
    <row r="91" spans="1:24" x14ac:dyDescent="0.25">
      <c r="A91" s="5">
        <v>30042</v>
      </c>
      <c r="B91" s="3">
        <f>+'BOP PIIE data'!B91</f>
        <v>55344000000</v>
      </c>
      <c r="C91" s="3">
        <f>+'BOP PIIE data'!F91</f>
        <v>60580000000</v>
      </c>
      <c r="D91" s="3">
        <f>+'BOP PIIE data'!C91</f>
        <v>16187000000</v>
      </c>
      <c r="E91" s="3">
        <f>+'BOP PIIE data'!G91</f>
        <v>13096000000</v>
      </c>
      <c r="F91" s="3">
        <f>+'BOP PIIE data'!D91</f>
        <v>25738000000</v>
      </c>
      <c r="G91" s="3">
        <f>+'BOP PIIE data'!H91</f>
        <v>15853000000</v>
      </c>
      <c r="H91" s="3">
        <f>+'BOP PIIE data'!E91</f>
        <v>0</v>
      </c>
      <c r="I91" s="3">
        <f>+'BOP PIIE data'!I91</f>
        <v>3953000000</v>
      </c>
      <c r="J91" s="3">
        <f>+'BOP PIIE data'!N91</f>
        <v>4803000000</v>
      </c>
      <c r="K91" s="3">
        <f>+'BOP PIIE data'!T91</f>
        <v>8823000000</v>
      </c>
      <c r="L91" s="3">
        <f>+'BOP PIIE data'!O91</f>
        <v>307000000</v>
      </c>
      <c r="M91" s="3">
        <f>+'BOP PIIE data'!U91</f>
        <v>3900000000</v>
      </c>
      <c r="N91" s="3">
        <f>+'BOP PIIE data'!P91</f>
        <v>0</v>
      </c>
      <c r="O91" s="3">
        <f>+'BOP PIIE data'!V91</f>
        <v>0</v>
      </c>
      <c r="P91" s="3">
        <f>+'BOP PIIE data'!Q91</f>
        <v>0</v>
      </c>
      <c r="Q91" s="3">
        <f>+'BOP PIIE data'!W91</f>
        <v>0</v>
      </c>
      <c r="R91" s="3">
        <f>+'BOP PIIE data'!R91</f>
        <v>42389000000</v>
      </c>
      <c r="S91" s="3">
        <f>+'BOP PIIE data'!X91</f>
        <v>28150000000</v>
      </c>
      <c r="T91" s="3">
        <f>+'BOP PIIE data'!S91</f>
        <v>1132000000</v>
      </c>
      <c r="U91" s="10">
        <f>+'BOP PIIE data'!J91</f>
        <v>3789000000</v>
      </c>
      <c r="V91" s="10">
        <f>+'BOP PIIE data'!M91</f>
        <v>7758000000</v>
      </c>
      <c r="W91" s="10">
        <f t="shared" si="2"/>
        <v>-2000000</v>
      </c>
      <c r="X91" s="10">
        <f t="shared" si="3"/>
        <v>0</v>
      </c>
    </row>
    <row r="92" spans="1:24" x14ac:dyDescent="0.25">
      <c r="A92" s="5">
        <v>30133</v>
      </c>
      <c r="B92" s="3">
        <f>+'BOP PIIE data'!B92</f>
        <v>52089000000</v>
      </c>
      <c r="C92" s="3">
        <f>+'BOP PIIE data'!F92</f>
        <v>63696000000</v>
      </c>
      <c r="D92" s="3">
        <f>+'BOP PIIE data'!C92</f>
        <v>16003000000</v>
      </c>
      <c r="E92" s="3">
        <f>+'BOP PIIE data'!G92</f>
        <v>12794000000</v>
      </c>
      <c r="F92" s="3">
        <f>+'BOP PIIE data'!D92</f>
        <v>24159000000</v>
      </c>
      <c r="G92" s="3">
        <f>+'BOP PIIE data'!H92</f>
        <v>15773000000</v>
      </c>
      <c r="H92" s="3">
        <f>+'BOP PIIE data'!E92</f>
        <v>0</v>
      </c>
      <c r="I92" s="3">
        <f>+'BOP PIIE data'!I92</f>
        <v>4027000000</v>
      </c>
      <c r="J92" s="3">
        <f>+'BOP PIIE data'!N92</f>
        <v>3997000000</v>
      </c>
      <c r="K92" s="3">
        <f>+'BOP PIIE data'!T92</f>
        <v>7749000000</v>
      </c>
      <c r="L92" s="3">
        <f>+'BOP PIIE data'!O92</f>
        <v>132000000</v>
      </c>
      <c r="M92" s="3">
        <f>+'BOP PIIE data'!U92</f>
        <v>8509000000</v>
      </c>
      <c r="N92" s="3">
        <f>+'BOP PIIE data'!P92</f>
        <v>0</v>
      </c>
      <c r="O92" s="3">
        <f>+'BOP PIIE data'!V92</f>
        <v>0</v>
      </c>
      <c r="P92" s="3">
        <f>+'BOP PIIE data'!Q92</f>
        <v>0</v>
      </c>
      <c r="Q92" s="3">
        <f>+'BOP PIIE data'!W92</f>
        <v>0</v>
      </c>
      <c r="R92" s="3">
        <f>+'BOP PIIE data'!R92</f>
        <v>23524000000</v>
      </c>
      <c r="S92" s="3">
        <f>+'BOP PIIE data'!X92</f>
        <v>6909000000</v>
      </c>
      <c r="T92" s="3">
        <f>+'BOP PIIE data'!S92</f>
        <v>794000000</v>
      </c>
      <c r="U92" s="10">
        <f>+'BOP PIIE data'!J92</f>
        <v>-4040000000</v>
      </c>
      <c r="V92" s="10">
        <f>+'BOP PIIE data'!M92</f>
        <v>5280000000</v>
      </c>
      <c r="W92" s="10">
        <f t="shared" si="2"/>
        <v>1000000</v>
      </c>
      <c r="X92" s="10">
        <f t="shared" si="3"/>
        <v>0</v>
      </c>
    </row>
    <row r="93" spans="1:24" x14ac:dyDescent="0.25">
      <c r="A93" s="5">
        <v>30225</v>
      </c>
      <c r="B93" s="3">
        <f>+'BOP PIIE data'!B93</f>
        <v>48561000000</v>
      </c>
      <c r="C93" s="3">
        <f>+'BOP PIIE data'!F93</f>
        <v>59864000000</v>
      </c>
      <c r="D93" s="3">
        <f>+'BOP PIIE data'!C93</f>
        <v>15857000000</v>
      </c>
      <c r="E93" s="3">
        <f>+'BOP PIIE data'!G93</f>
        <v>13109000000</v>
      </c>
      <c r="F93" s="3">
        <f>+'BOP PIIE data'!D93</f>
        <v>22929000000</v>
      </c>
      <c r="G93" s="3">
        <f>+'BOP PIIE data'!H93</f>
        <v>14761000000</v>
      </c>
      <c r="H93" s="3">
        <f>+'BOP PIIE data'!E93</f>
        <v>0</v>
      </c>
      <c r="I93" s="3">
        <f>+'BOP PIIE data'!I93</f>
        <v>4611000000</v>
      </c>
      <c r="J93" s="3">
        <f>+'BOP PIIE data'!N93</f>
        <v>7272000000</v>
      </c>
      <c r="K93" s="3">
        <f>+'BOP PIIE data'!T93</f>
        <v>8119000000</v>
      </c>
      <c r="L93" s="3">
        <f>+'BOP PIIE data'!O93</f>
        <v>5003000000</v>
      </c>
      <c r="M93" s="3">
        <f>+'BOP PIIE data'!U93</f>
        <v>6292000000</v>
      </c>
      <c r="N93" s="3">
        <f>+'BOP PIIE data'!P93</f>
        <v>0</v>
      </c>
      <c r="O93" s="3">
        <f>+'BOP PIIE data'!V93</f>
        <v>0</v>
      </c>
      <c r="P93" s="3">
        <f>+'BOP PIIE data'!Q93</f>
        <v>0</v>
      </c>
      <c r="Q93" s="3">
        <f>+'BOP PIIE data'!W93</f>
        <v>0</v>
      </c>
      <c r="R93" s="3">
        <f>+'BOP PIIE data'!R93</f>
        <v>14455000000</v>
      </c>
      <c r="S93" s="3">
        <f>+'BOP PIIE data'!X93</f>
        <v>4019000000</v>
      </c>
      <c r="T93" s="3">
        <f>+'BOP PIIE data'!S93</f>
        <v>1950000000</v>
      </c>
      <c r="U93" s="10">
        <f>+'BOP PIIE data'!J93</f>
        <v>-4997000000</v>
      </c>
      <c r="V93" s="10">
        <f>+'BOP PIIE data'!M93</f>
        <v>10250000000</v>
      </c>
      <c r="W93" s="10">
        <f t="shared" si="2"/>
        <v>-1000000</v>
      </c>
      <c r="X93" s="10">
        <f t="shared" si="3"/>
        <v>0</v>
      </c>
    </row>
    <row r="94" spans="1:24" x14ac:dyDescent="0.25">
      <c r="A94" s="5">
        <v>30317</v>
      </c>
      <c r="B94" s="3">
        <f>+'BOP PIIE data'!B94</f>
        <v>49198000000</v>
      </c>
      <c r="C94" s="3">
        <f>+'BOP PIIE data'!F94</f>
        <v>59757000000</v>
      </c>
      <c r="D94" s="3">
        <f>+'BOP PIIE data'!C94</f>
        <v>16239000000</v>
      </c>
      <c r="E94" s="3">
        <f>+'BOP PIIE data'!G94</f>
        <v>12951000000</v>
      </c>
      <c r="F94" s="3">
        <f>+'BOP PIIE data'!D94</f>
        <v>22063000000</v>
      </c>
      <c r="G94" s="3">
        <f>+'BOP PIIE data'!H94</f>
        <v>13744000000</v>
      </c>
      <c r="H94" s="3">
        <f>+'BOP PIIE data'!E94</f>
        <v>0</v>
      </c>
      <c r="I94" s="3">
        <f>+'BOP PIIE data'!I94</f>
        <v>3566000000</v>
      </c>
      <c r="J94" s="3">
        <f>+'BOP PIIE data'!N94</f>
        <v>2194000000</v>
      </c>
      <c r="K94" s="3">
        <f>+'BOP PIIE data'!T94</f>
        <v>2587000000</v>
      </c>
      <c r="L94" s="3">
        <f>+'BOP PIIE data'!O94</f>
        <v>46000000</v>
      </c>
      <c r="M94" s="3">
        <f>+'BOP PIIE data'!U94</f>
        <v>6264000000</v>
      </c>
      <c r="N94" s="3">
        <f>+'BOP PIIE data'!P94</f>
        <v>0</v>
      </c>
      <c r="O94" s="3">
        <f>+'BOP PIIE data'!V94</f>
        <v>0</v>
      </c>
      <c r="P94" s="3">
        <f>+'BOP PIIE data'!Q94</f>
        <v>0</v>
      </c>
      <c r="Q94" s="3">
        <f>+'BOP PIIE data'!W94</f>
        <v>0</v>
      </c>
      <c r="R94" s="3">
        <f>+'BOP PIIE data'!R94</f>
        <v>27195000000</v>
      </c>
      <c r="S94" s="3">
        <f>+'BOP PIIE data'!X94</f>
        <v>8352000000</v>
      </c>
      <c r="T94" s="3">
        <f>+'BOP PIIE data'!S94</f>
        <v>787000000</v>
      </c>
      <c r="U94" s="10">
        <f>+'BOP PIIE data'!J94</f>
        <v>-2517000000</v>
      </c>
      <c r="V94" s="10">
        <f>+'BOP PIIE data'!M94</f>
        <v>13019000000</v>
      </c>
      <c r="W94" s="10">
        <f t="shared" si="2"/>
        <v>-1000000</v>
      </c>
      <c r="X94" s="10">
        <f t="shared" si="3"/>
        <v>0</v>
      </c>
    </row>
    <row r="95" spans="1:24" x14ac:dyDescent="0.25">
      <c r="A95" s="5">
        <v>30407</v>
      </c>
      <c r="B95" s="3">
        <f>+'BOP PIIE data'!B95</f>
        <v>49340000000</v>
      </c>
      <c r="C95" s="3">
        <f>+'BOP PIIE data'!F95</f>
        <v>64783000000</v>
      </c>
      <c r="D95" s="3">
        <f>+'BOP PIIE data'!C95</f>
        <v>16093000000</v>
      </c>
      <c r="E95" s="3">
        <f>+'BOP PIIE data'!G95</f>
        <v>13557000000</v>
      </c>
      <c r="F95" s="3">
        <f>+'BOP PIIE data'!D95</f>
        <v>23248000000</v>
      </c>
      <c r="G95" s="3">
        <f>+'BOP PIIE data'!H95</f>
        <v>14222000000</v>
      </c>
      <c r="H95" s="3">
        <f>+'BOP PIIE data'!E95</f>
        <v>0</v>
      </c>
      <c r="I95" s="3">
        <f>+'BOP PIIE data'!I95</f>
        <v>3951000000</v>
      </c>
      <c r="J95" s="3">
        <f>+'BOP PIIE data'!N95</f>
        <v>4802000000</v>
      </c>
      <c r="K95" s="3">
        <f>+'BOP PIIE data'!T95</f>
        <v>6247000000</v>
      </c>
      <c r="L95" s="3">
        <f>+'BOP PIIE data'!O95</f>
        <v>490000000</v>
      </c>
      <c r="M95" s="3">
        <f>+'BOP PIIE data'!U95</f>
        <v>6343000000</v>
      </c>
      <c r="N95" s="3">
        <f>+'BOP PIIE data'!P95</f>
        <v>0</v>
      </c>
      <c r="O95" s="3">
        <f>+'BOP PIIE data'!V95</f>
        <v>0</v>
      </c>
      <c r="P95" s="3">
        <f>+'BOP PIIE data'!Q95</f>
        <v>0</v>
      </c>
      <c r="Q95" s="3">
        <f>+'BOP PIIE data'!W95</f>
        <v>0</v>
      </c>
      <c r="R95" s="3">
        <f>+'BOP PIIE data'!R95</f>
        <v>658000000</v>
      </c>
      <c r="S95" s="3">
        <f>+'BOP PIIE data'!X95</f>
        <v>6419000000</v>
      </c>
      <c r="T95" s="3">
        <f>+'BOP PIIE data'!S95</f>
        <v>-16000000</v>
      </c>
      <c r="U95" s="10">
        <f>+'BOP PIIE data'!J95</f>
        <v>-7833000000</v>
      </c>
      <c r="V95" s="10">
        <f>+'BOP PIIE data'!M95</f>
        <v>-13075000000</v>
      </c>
      <c r="W95" s="10">
        <f t="shared" si="2"/>
        <v>1000000</v>
      </c>
      <c r="X95" s="10">
        <f t="shared" si="3"/>
        <v>0</v>
      </c>
    </row>
    <row r="96" spans="1:24" x14ac:dyDescent="0.25">
      <c r="A96" s="5">
        <v>30498</v>
      </c>
      <c r="B96" s="3">
        <f>+'BOP PIIE data'!B96</f>
        <v>50324000000</v>
      </c>
      <c r="C96" s="3">
        <f>+'BOP PIIE data'!F96</f>
        <v>70370000000</v>
      </c>
      <c r="D96" s="3">
        <f>+'BOP PIIE data'!C96</f>
        <v>16308000000</v>
      </c>
      <c r="E96" s="3">
        <f>+'BOP PIIE data'!G96</f>
        <v>14133000000</v>
      </c>
      <c r="F96" s="3">
        <f>+'BOP PIIE data'!D96</f>
        <v>24819000000</v>
      </c>
      <c r="G96" s="3">
        <f>+'BOP PIIE data'!H96</f>
        <v>15509000000</v>
      </c>
      <c r="H96" s="3">
        <f>+'BOP PIIE data'!E96</f>
        <v>0</v>
      </c>
      <c r="I96" s="3">
        <f>+'BOP PIIE data'!I96</f>
        <v>4339000000</v>
      </c>
      <c r="J96" s="3">
        <f>+'BOP PIIE data'!N96</f>
        <v>6064000000</v>
      </c>
      <c r="K96" s="3">
        <f>+'BOP PIIE data'!T96</f>
        <v>5261000000</v>
      </c>
      <c r="L96" s="3">
        <f>+'BOP PIIE data'!O96</f>
        <v>1921000000</v>
      </c>
      <c r="M96" s="3">
        <f>+'BOP PIIE data'!U96</f>
        <v>37000000</v>
      </c>
      <c r="N96" s="3">
        <f>+'BOP PIIE data'!P96</f>
        <v>0</v>
      </c>
      <c r="O96" s="3">
        <f>+'BOP PIIE data'!V96</f>
        <v>0</v>
      </c>
      <c r="P96" s="3">
        <f>+'BOP PIIE data'!Q96</f>
        <v>0</v>
      </c>
      <c r="Q96" s="3">
        <f>+'BOP PIIE data'!W96</f>
        <v>0</v>
      </c>
      <c r="R96" s="3">
        <f>+'BOP PIIE data'!R96</f>
        <v>5938000000</v>
      </c>
      <c r="S96" s="3">
        <f>+'BOP PIIE data'!X96</f>
        <v>16010000000</v>
      </c>
      <c r="T96" s="3">
        <f>+'BOP PIIE data'!S96</f>
        <v>-529000000</v>
      </c>
      <c r="U96" s="10">
        <f>+'BOP PIIE data'!J96</f>
        <v>-12901000000</v>
      </c>
      <c r="V96" s="10">
        <f>+'BOP PIIE data'!M96</f>
        <v>-7914000000</v>
      </c>
      <c r="W96" s="10">
        <f t="shared" si="2"/>
        <v>1000000</v>
      </c>
      <c r="X96" s="10">
        <f t="shared" si="3"/>
        <v>0</v>
      </c>
    </row>
    <row r="97" spans="1:24" x14ac:dyDescent="0.25">
      <c r="A97" s="5">
        <v>30590</v>
      </c>
      <c r="B97" s="3">
        <f>+'BOP PIIE data'!B97</f>
        <v>52937000000</v>
      </c>
      <c r="C97" s="3">
        <f>+'BOP PIIE data'!F97</f>
        <v>73991000000</v>
      </c>
      <c r="D97" s="3">
        <f>+'BOP PIIE data'!C97</f>
        <v>15671000000</v>
      </c>
      <c r="E97" s="3">
        <f>+'BOP PIIE data'!G97</f>
        <v>14337000000</v>
      </c>
      <c r="F97" s="3">
        <f>+'BOP PIIE data'!D97</f>
        <v>25901000000</v>
      </c>
      <c r="G97" s="3">
        <f>+'BOP PIIE data'!H97</f>
        <v>16172000000</v>
      </c>
      <c r="H97" s="3">
        <f>+'BOP PIIE data'!E97</f>
        <v>0</v>
      </c>
      <c r="I97" s="3">
        <f>+'BOP PIIE data'!I97</f>
        <v>5453000000</v>
      </c>
      <c r="J97" s="3">
        <f>+'BOP PIIE data'!N97</f>
        <v>7785000000</v>
      </c>
      <c r="K97" s="3">
        <f>+'BOP PIIE data'!T97</f>
        <v>4593000000</v>
      </c>
      <c r="L97" s="3">
        <f>+'BOP PIIE data'!O97</f>
        <v>-394000000</v>
      </c>
      <c r="M97" s="3">
        <f>+'BOP PIIE data'!U97</f>
        <v>5738000000</v>
      </c>
      <c r="N97" s="3">
        <f>+'BOP PIIE data'!P97</f>
        <v>0</v>
      </c>
      <c r="O97" s="3">
        <f>+'BOP PIIE data'!V97</f>
        <v>0</v>
      </c>
      <c r="P97" s="3">
        <f>+'BOP PIIE data'!Q97</f>
        <v>0</v>
      </c>
      <c r="Q97" s="3">
        <f>+'BOP PIIE data'!W97</f>
        <v>0</v>
      </c>
      <c r="R97" s="3">
        <f>+'BOP PIIE data'!R97</f>
        <v>16797000000</v>
      </c>
      <c r="S97" s="3">
        <f>+'BOP PIIE data'!X97</f>
        <v>27864000000</v>
      </c>
      <c r="T97" s="3">
        <f>+'BOP PIIE data'!S97</f>
        <v>953000000</v>
      </c>
      <c r="U97" s="10">
        <f>+'BOP PIIE data'!J97</f>
        <v>-15444000000</v>
      </c>
      <c r="V97" s="10">
        <f>+'BOP PIIE data'!M97</f>
        <v>-13054000000</v>
      </c>
      <c r="W97" s="10">
        <f t="shared" si="2"/>
        <v>0</v>
      </c>
      <c r="X97" s="10">
        <f t="shared" si="3"/>
        <v>0</v>
      </c>
    </row>
    <row r="98" spans="1:24" x14ac:dyDescent="0.25">
      <c r="A98" s="5">
        <v>30682</v>
      </c>
      <c r="B98" s="3">
        <f>+'BOP PIIE data'!B98</f>
        <v>52991000000</v>
      </c>
      <c r="C98" s="3">
        <f>+'BOP PIIE data'!F98</f>
        <v>79740000000</v>
      </c>
      <c r="D98" s="3">
        <f>+'BOP PIIE data'!C98</f>
        <v>17353000000</v>
      </c>
      <c r="E98" s="3">
        <f>+'BOP PIIE data'!G98</f>
        <v>16131000000</v>
      </c>
      <c r="F98" s="3">
        <f>+'BOP PIIE data'!D98</f>
        <v>27209000000</v>
      </c>
      <c r="G98" s="3">
        <f>+'BOP PIIE data'!H98</f>
        <v>18257000000</v>
      </c>
      <c r="H98" s="3">
        <f>+'BOP PIIE data'!E98</f>
        <v>0</v>
      </c>
      <c r="I98" s="3">
        <f>+'BOP PIIE data'!I98</f>
        <v>4354000000</v>
      </c>
      <c r="J98" s="3">
        <f>+'BOP PIIE data'!N98</f>
        <v>6497000000</v>
      </c>
      <c r="K98" s="3">
        <f>+'BOP PIIE data'!T98</f>
        <v>9520000000</v>
      </c>
      <c r="L98" s="3">
        <f>+'BOP PIIE data'!O98</f>
        <v>126000000</v>
      </c>
      <c r="M98" s="3">
        <f>+'BOP PIIE data'!U98</f>
        <v>2934000000</v>
      </c>
      <c r="N98" s="3">
        <f>+'BOP PIIE data'!P98</f>
        <v>0</v>
      </c>
      <c r="O98" s="3">
        <f>+'BOP PIIE data'!V98</f>
        <v>0</v>
      </c>
      <c r="P98" s="3">
        <f>+'BOP PIIE data'!Q98</f>
        <v>0</v>
      </c>
      <c r="Q98" s="3">
        <f>+'BOP PIIE data'!W98</f>
        <v>0</v>
      </c>
      <c r="R98" s="3">
        <f>+'BOP PIIE data'!R98</f>
        <v>5718000000</v>
      </c>
      <c r="S98" s="3">
        <f>+'BOP PIIE data'!X98</f>
        <v>14988000000</v>
      </c>
      <c r="T98" s="3">
        <f>+'BOP PIIE data'!S98</f>
        <v>657000000</v>
      </c>
      <c r="U98" s="10">
        <f>+'BOP PIIE data'!J98</f>
        <v>-20930000000</v>
      </c>
      <c r="V98" s="10">
        <f>+'BOP PIIE data'!M98</f>
        <v>-14444000000</v>
      </c>
      <c r="W98" s="10">
        <f t="shared" si="2"/>
        <v>1000000</v>
      </c>
      <c r="X98" s="10">
        <f t="shared" si="3"/>
        <v>0</v>
      </c>
    </row>
    <row r="99" spans="1:24" x14ac:dyDescent="0.25">
      <c r="A99" s="5">
        <v>30773</v>
      </c>
      <c r="B99" s="3">
        <f>+'BOP PIIE data'!B99</f>
        <v>54626000000</v>
      </c>
      <c r="C99" s="3">
        <f>+'BOP PIIE data'!F99</f>
        <v>83798000000</v>
      </c>
      <c r="D99" s="3">
        <f>+'BOP PIIE data'!C99</f>
        <v>18045000000</v>
      </c>
      <c r="E99" s="3">
        <f>+'BOP PIIE data'!G99</f>
        <v>16885000000</v>
      </c>
      <c r="F99" s="3">
        <f>+'BOP PIIE data'!D99</f>
        <v>29274000000</v>
      </c>
      <c r="G99" s="3">
        <f>+'BOP PIIE data'!H99</f>
        <v>20224000000</v>
      </c>
      <c r="H99" s="3">
        <f>+'BOP PIIE data'!E99</f>
        <v>0</v>
      </c>
      <c r="I99" s="3">
        <f>+'BOP PIIE data'!I99</f>
        <v>4476000000</v>
      </c>
      <c r="J99" s="3">
        <f>+'BOP PIIE data'!N99</f>
        <v>9007000000</v>
      </c>
      <c r="K99" s="3">
        <f>+'BOP PIIE data'!T99</f>
        <v>15664000000</v>
      </c>
      <c r="L99" s="3">
        <f>+'BOP PIIE data'!O99</f>
        <v>1141000000</v>
      </c>
      <c r="M99" s="3">
        <f>+'BOP PIIE data'!U99</f>
        <v>7090000000</v>
      </c>
      <c r="N99" s="3">
        <f>+'BOP PIIE data'!P99</f>
        <v>0</v>
      </c>
      <c r="O99" s="3">
        <f>+'BOP PIIE data'!V99</f>
        <v>0</v>
      </c>
      <c r="P99" s="3">
        <f>+'BOP PIIE data'!Q99</f>
        <v>0</v>
      </c>
      <c r="Q99" s="3">
        <f>+'BOP PIIE data'!W99</f>
        <v>0</v>
      </c>
      <c r="R99" s="3">
        <f>+'BOP PIIE data'!R99</f>
        <v>22044000000</v>
      </c>
      <c r="S99" s="3">
        <f>+'BOP PIIE data'!X99</f>
        <v>26700000000</v>
      </c>
      <c r="T99" s="3">
        <f>+'BOP PIIE data'!S99</f>
        <v>566000000</v>
      </c>
      <c r="U99" s="10">
        <f>+'BOP PIIE data'!J99</f>
        <v>-23439000000</v>
      </c>
      <c r="V99" s="10">
        <f>+'BOP PIIE data'!M99</f>
        <v>-16696000000</v>
      </c>
      <c r="W99" s="10">
        <f t="shared" si="2"/>
        <v>1000000</v>
      </c>
      <c r="X99" s="10">
        <f t="shared" si="3"/>
        <v>0</v>
      </c>
    </row>
    <row r="100" spans="1:24" x14ac:dyDescent="0.25">
      <c r="A100" s="5">
        <v>30864</v>
      </c>
      <c r="B100" s="3">
        <f>+'BOP PIIE data'!B100</f>
        <v>55893000000</v>
      </c>
      <c r="C100" s="3">
        <f>+'BOP PIIE data'!F100</f>
        <v>83918000000</v>
      </c>
      <c r="D100" s="3">
        <f>+'BOP PIIE data'!C100</f>
        <v>17936000000</v>
      </c>
      <c r="E100" s="3">
        <f>+'BOP PIIE data'!G100</f>
        <v>17168000000</v>
      </c>
      <c r="F100" s="3">
        <f>+'BOP PIIE data'!D100</f>
        <v>30253000000</v>
      </c>
      <c r="G100" s="3">
        <f>+'BOP PIIE data'!H100</f>
        <v>21233000000</v>
      </c>
      <c r="H100" s="3">
        <f>+'BOP PIIE data'!E100</f>
        <v>0</v>
      </c>
      <c r="I100" s="3">
        <f>+'BOP PIIE data'!I100</f>
        <v>5147000000</v>
      </c>
      <c r="J100" s="3">
        <f>+'BOP PIIE data'!N100</f>
        <v>6110000000</v>
      </c>
      <c r="K100" s="3">
        <f>+'BOP PIIE data'!T100</f>
        <v>7333000000</v>
      </c>
      <c r="L100" s="3">
        <f>+'BOP PIIE data'!O100</f>
        <v>-1311000000</v>
      </c>
      <c r="M100" s="3">
        <f>+'BOP PIIE data'!U100</f>
        <v>6851000000</v>
      </c>
      <c r="N100" s="3">
        <f>+'BOP PIIE data'!P100</f>
        <v>0</v>
      </c>
      <c r="O100" s="3">
        <f>+'BOP PIIE data'!V100</f>
        <v>0</v>
      </c>
      <c r="P100" s="3">
        <f>+'BOP PIIE data'!Q100</f>
        <v>0</v>
      </c>
      <c r="Q100" s="3">
        <f>+'BOP PIIE data'!W100</f>
        <v>0</v>
      </c>
      <c r="R100" s="3">
        <f>+'BOP PIIE data'!R100</f>
        <v>-17995000000</v>
      </c>
      <c r="S100" s="3">
        <f>+'BOP PIIE data'!X100</f>
        <v>-4124000000</v>
      </c>
      <c r="T100" s="3">
        <f>+'BOP PIIE data'!S100</f>
        <v>799000000</v>
      </c>
      <c r="U100" s="10">
        <f>+'BOP PIIE data'!J100</f>
        <v>-23384000000</v>
      </c>
      <c r="V100" s="10">
        <f>+'BOP PIIE data'!M100</f>
        <v>-22457000000</v>
      </c>
      <c r="W100" s="10">
        <f t="shared" si="2"/>
        <v>0</v>
      </c>
      <c r="X100" s="10">
        <f t="shared" si="3"/>
        <v>0</v>
      </c>
    </row>
    <row r="101" spans="1:24" x14ac:dyDescent="0.25">
      <c r="A101" s="5">
        <v>30956</v>
      </c>
      <c r="B101" s="3">
        <f>+'BOP PIIE data'!B101</f>
        <v>56416000000</v>
      </c>
      <c r="C101" s="3">
        <f>+'BOP PIIE data'!F101</f>
        <v>84962000000</v>
      </c>
      <c r="D101" s="3">
        <f>+'BOP PIIE data'!C101</f>
        <v>17834000000</v>
      </c>
      <c r="E101" s="3">
        <f>+'BOP PIIE data'!G101</f>
        <v>17564000000</v>
      </c>
      <c r="F101" s="3">
        <f>+'BOP PIIE data'!D101</f>
        <v>28904000000</v>
      </c>
      <c r="G101" s="3">
        <f>+'BOP PIIE data'!H101</f>
        <v>20858000000</v>
      </c>
      <c r="H101" s="3">
        <f>+'BOP PIIE data'!E101</f>
        <v>0</v>
      </c>
      <c r="I101" s="3">
        <f>+'BOP PIIE data'!I101</f>
        <v>6359000000</v>
      </c>
      <c r="J101" s="3">
        <f>+'BOP PIIE data'!N101</f>
        <v>5158000000</v>
      </c>
      <c r="K101" s="3">
        <f>+'BOP PIIE data'!T101</f>
        <v>2313000000</v>
      </c>
      <c r="L101" s="3">
        <f>+'BOP PIIE data'!O101</f>
        <v>3542000000</v>
      </c>
      <c r="M101" s="3">
        <f>+'BOP PIIE data'!U101</f>
        <v>21820000000</v>
      </c>
      <c r="N101" s="3">
        <f>+'BOP PIIE data'!P101</f>
        <v>0</v>
      </c>
      <c r="O101" s="3">
        <f>+'BOP PIIE data'!V101</f>
        <v>0</v>
      </c>
      <c r="P101" s="3">
        <f>+'BOP PIIE data'!Q101</f>
        <v>0</v>
      </c>
      <c r="Q101" s="3">
        <f>+'BOP PIIE data'!W101</f>
        <v>0</v>
      </c>
      <c r="R101" s="3">
        <f>+'BOP PIIE data'!R101</f>
        <v>7570000000</v>
      </c>
      <c r="S101" s="3">
        <f>+'BOP PIIE data'!X101</f>
        <v>15322000000</v>
      </c>
      <c r="T101" s="3">
        <f>+'BOP PIIE data'!S101</f>
        <v>1110000000</v>
      </c>
      <c r="U101" s="10">
        <f>+'BOP PIIE data'!J101</f>
        <v>-26589000000</v>
      </c>
      <c r="V101" s="10">
        <f>+'BOP PIIE data'!M101</f>
        <v>-22075000000</v>
      </c>
      <c r="W101" s="10">
        <f t="shared" si="2"/>
        <v>0</v>
      </c>
      <c r="X101" s="10">
        <f t="shared" si="3"/>
        <v>0</v>
      </c>
    </row>
    <row r="102" spans="1:24" x14ac:dyDescent="0.25">
      <c r="A102" s="5">
        <v>31048</v>
      </c>
      <c r="B102" s="3">
        <f>+'BOP PIIE data'!B102</f>
        <v>54866000000</v>
      </c>
      <c r="C102" s="3">
        <f>+'BOP PIIE data'!F102</f>
        <v>80319000000</v>
      </c>
      <c r="D102" s="3">
        <f>+'BOP PIIE data'!C102</f>
        <v>18227000000</v>
      </c>
      <c r="E102" s="3">
        <f>+'BOP PIIE data'!G102</f>
        <v>17707000000</v>
      </c>
      <c r="F102" s="3">
        <f>+'BOP PIIE data'!D102</f>
        <v>26329000000</v>
      </c>
      <c r="G102" s="3">
        <f>+'BOP PIIE data'!H102</f>
        <v>19850000000</v>
      </c>
      <c r="H102" s="3">
        <f>+'BOP PIIE data'!E102</f>
        <v>0</v>
      </c>
      <c r="I102" s="3">
        <f>+'BOP PIIE data'!I102</f>
        <v>5064000000</v>
      </c>
      <c r="J102" s="3">
        <f>+'BOP PIIE data'!N102</f>
        <v>3985000000</v>
      </c>
      <c r="K102" s="3">
        <f>+'BOP PIIE data'!T102</f>
        <v>6115000000</v>
      </c>
      <c r="L102" s="3">
        <f>+'BOP PIIE data'!O102</f>
        <v>3310000000</v>
      </c>
      <c r="M102" s="3">
        <f>+'BOP PIIE data'!U102</f>
        <v>3945000000</v>
      </c>
      <c r="N102" s="3">
        <f>+'BOP PIIE data'!P102</f>
        <v>0</v>
      </c>
      <c r="O102" s="3">
        <f>+'BOP PIIE data'!V102</f>
        <v>0</v>
      </c>
      <c r="P102" s="3">
        <f>+'BOP PIIE data'!Q102</f>
        <v>0</v>
      </c>
      <c r="Q102" s="3">
        <f>+'BOP PIIE data'!W102</f>
        <v>0</v>
      </c>
      <c r="R102" s="3">
        <f>+'BOP PIIE data'!R102</f>
        <v>-835000000</v>
      </c>
      <c r="S102" s="3">
        <f>+'BOP PIIE data'!X102</f>
        <v>8925000000</v>
      </c>
      <c r="T102" s="3">
        <f>+'BOP PIIE data'!S102</f>
        <v>233000000</v>
      </c>
      <c r="U102" s="10">
        <f>+'BOP PIIE data'!J102</f>
        <v>-23519000000</v>
      </c>
      <c r="V102" s="10">
        <f>+'BOP PIIE data'!M102</f>
        <v>-12292000000</v>
      </c>
      <c r="W102" s="10">
        <f t="shared" si="2"/>
        <v>1000000</v>
      </c>
      <c r="X102" s="10">
        <f t="shared" si="3"/>
        <v>0</v>
      </c>
    </row>
    <row r="103" spans="1:24" x14ac:dyDescent="0.25">
      <c r="A103" s="5">
        <v>31138</v>
      </c>
      <c r="B103" s="3">
        <f>+'BOP PIIE data'!B103</f>
        <v>54154000000</v>
      </c>
      <c r="C103" s="3">
        <f>+'BOP PIIE data'!F103</f>
        <v>84565000000</v>
      </c>
      <c r="D103" s="3">
        <f>+'BOP PIIE data'!C103</f>
        <v>18214000000</v>
      </c>
      <c r="E103" s="3">
        <f>+'BOP PIIE data'!G103</f>
        <v>18276000000</v>
      </c>
      <c r="F103" s="3">
        <f>+'BOP PIIE data'!D103</f>
        <v>26706000000</v>
      </c>
      <c r="G103" s="3">
        <f>+'BOP PIIE data'!H103</f>
        <v>19687000000</v>
      </c>
      <c r="H103" s="3">
        <f>+'BOP PIIE data'!E103</f>
        <v>0</v>
      </c>
      <c r="I103" s="3">
        <f>+'BOP PIIE data'!I103</f>
        <v>5235000000</v>
      </c>
      <c r="J103" s="3">
        <f>+'BOP PIIE data'!N103</f>
        <v>5440000000</v>
      </c>
      <c r="K103" s="3">
        <f>+'BOP PIIE data'!T103</f>
        <v>5443000000</v>
      </c>
      <c r="L103" s="3">
        <f>+'BOP PIIE data'!O103</f>
        <v>-258000000</v>
      </c>
      <c r="M103" s="3">
        <f>+'BOP PIIE data'!U103</f>
        <v>18629000000</v>
      </c>
      <c r="N103" s="3">
        <f>+'BOP PIIE data'!P103</f>
        <v>0</v>
      </c>
      <c r="O103" s="3">
        <f>+'BOP PIIE data'!V103</f>
        <v>0</v>
      </c>
      <c r="P103" s="3">
        <f>+'BOP PIIE data'!Q103</f>
        <v>0</v>
      </c>
      <c r="Q103" s="3">
        <f>+'BOP PIIE data'!W103</f>
        <v>0</v>
      </c>
      <c r="R103" s="3">
        <f>+'BOP PIIE data'!R103</f>
        <v>-2132000000</v>
      </c>
      <c r="S103" s="3">
        <f>+'BOP PIIE data'!X103</f>
        <v>5897000000</v>
      </c>
      <c r="T103" s="3">
        <f>+'BOP PIIE data'!S103</f>
        <v>356000000</v>
      </c>
      <c r="U103" s="10">
        <f>+'BOP PIIE data'!J103</f>
        <v>-28689000000</v>
      </c>
      <c r="V103" s="10">
        <f>+'BOP PIIE data'!M103</f>
        <v>-26563000000</v>
      </c>
      <c r="W103" s="10">
        <f t="shared" si="2"/>
        <v>0</v>
      </c>
      <c r="X103" s="10">
        <f t="shared" si="3"/>
        <v>0</v>
      </c>
    </row>
    <row r="104" spans="1:24" x14ac:dyDescent="0.25">
      <c r="A104" s="5">
        <v>31229</v>
      </c>
      <c r="B104" s="3">
        <f>+'BOP PIIE data'!B104</f>
        <v>52836000000</v>
      </c>
      <c r="C104" s="3">
        <f>+'BOP PIIE data'!F104</f>
        <v>83909000000</v>
      </c>
      <c r="D104" s="3">
        <f>+'BOP PIIE data'!C104</f>
        <v>17961000000</v>
      </c>
      <c r="E104" s="3">
        <f>+'BOP PIIE data'!G104</f>
        <v>18151000000</v>
      </c>
      <c r="F104" s="3">
        <f>+'BOP PIIE data'!D104</f>
        <v>25576000000</v>
      </c>
      <c r="G104" s="3">
        <f>+'BOP PIIE data'!H104</f>
        <v>19827000000</v>
      </c>
      <c r="H104" s="3">
        <f>+'BOP PIIE data'!E104</f>
        <v>0</v>
      </c>
      <c r="I104" s="3">
        <f>+'BOP PIIE data'!I104</f>
        <v>5789000000</v>
      </c>
      <c r="J104" s="3">
        <f>+'BOP PIIE data'!N104</f>
        <v>4673000000</v>
      </c>
      <c r="K104" s="3">
        <f>+'BOP PIIE data'!T104</f>
        <v>4815000000</v>
      </c>
      <c r="L104" s="3">
        <f>+'BOP PIIE data'!O104</f>
        <v>2846000000</v>
      </c>
      <c r="M104" s="3">
        <f>+'BOP PIIE data'!U104</f>
        <v>19540000000</v>
      </c>
      <c r="N104" s="3">
        <f>+'BOP PIIE data'!P104</f>
        <v>0</v>
      </c>
      <c r="O104" s="3">
        <f>+'BOP PIIE data'!V104</f>
        <v>0</v>
      </c>
      <c r="P104" s="3">
        <f>+'BOP PIIE data'!Q104</f>
        <v>0</v>
      </c>
      <c r="Q104" s="3">
        <f>+'BOP PIIE data'!W104</f>
        <v>0</v>
      </c>
      <c r="R104" s="3">
        <f>+'BOP PIIE data'!R104</f>
        <v>-1889000000</v>
      </c>
      <c r="S104" s="3">
        <f>+'BOP PIIE data'!X104</f>
        <v>13423000000</v>
      </c>
      <c r="T104" s="3">
        <f>+'BOP PIIE data'!S104</f>
        <v>121000000</v>
      </c>
      <c r="U104" s="10">
        <f>+'BOP PIIE data'!J104</f>
        <v>-31303000000</v>
      </c>
      <c r="V104" s="10">
        <f>+'BOP PIIE data'!M104</f>
        <v>-32027000000</v>
      </c>
      <c r="W104" s="10">
        <f t="shared" si="2"/>
        <v>0</v>
      </c>
      <c r="X104" s="10">
        <f t="shared" si="3"/>
        <v>0</v>
      </c>
    </row>
    <row r="105" spans="1:24" x14ac:dyDescent="0.25">
      <c r="A105" s="5">
        <v>31321</v>
      </c>
      <c r="B105" s="3">
        <f>+'BOP PIIE data'!B105</f>
        <v>54059000000</v>
      </c>
      <c r="C105" s="3">
        <f>+'BOP PIIE data'!F105</f>
        <v>89295000000</v>
      </c>
      <c r="D105" s="3">
        <f>+'BOP PIIE data'!C105</f>
        <v>18756000000</v>
      </c>
      <c r="E105" s="3">
        <f>+'BOP PIIE data'!G105</f>
        <v>18732000000</v>
      </c>
      <c r="F105" s="3">
        <f>+'BOP PIIE data'!D105</f>
        <v>26435000000</v>
      </c>
      <c r="G105" s="3">
        <f>+'BOP PIIE data'!H105</f>
        <v>19961000000</v>
      </c>
      <c r="H105" s="3">
        <f>+'BOP PIIE data'!E105</f>
        <v>0</v>
      </c>
      <c r="I105" s="3">
        <f>+'BOP PIIE data'!I105</f>
        <v>5911000000</v>
      </c>
      <c r="J105" s="3">
        <f>+'BOP PIIE data'!N105</f>
        <v>7143000000</v>
      </c>
      <c r="K105" s="3">
        <f>+'BOP PIIE data'!T105</f>
        <v>5687000000</v>
      </c>
      <c r="L105" s="3">
        <f>+'BOP PIIE data'!O105</f>
        <v>-2890000000</v>
      </c>
      <c r="M105" s="3">
        <f>+'BOP PIIE data'!U105</f>
        <v>25890000000</v>
      </c>
      <c r="N105" s="3">
        <f>+'BOP PIIE data'!P105</f>
        <v>0</v>
      </c>
      <c r="O105" s="3">
        <f>+'BOP PIIE data'!V105</f>
        <v>0</v>
      </c>
      <c r="P105" s="3">
        <f>+'BOP PIIE data'!Q105</f>
        <v>0</v>
      </c>
      <c r="Q105" s="3">
        <f>+'BOP PIIE data'!W105</f>
        <v>0</v>
      </c>
      <c r="R105" s="3">
        <f>+'BOP PIIE data'!R105</f>
        <v>23815000000</v>
      </c>
      <c r="S105" s="3">
        <f>+'BOP PIIE data'!X105</f>
        <v>28238000000</v>
      </c>
      <c r="T105" s="3">
        <f>+'BOP PIIE data'!S105</f>
        <v>3148000000</v>
      </c>
      <c r="U105" s="10">
        <f>+'BOP PIIE data'!J105</f>
        <v>-34648000000</v>
      </c>
      <c r="V105" s="10">
        <f>+'BOP PIIE data'!M105</f>
        <v>-28599000000</v>
      </c>
      <c r="W105" s="10">
        <f t="shared" si="2"/>
        <v>-1000000</v>
      </c>
      <c r="X105" s="10">
        <f t="shared" si="3"/>
        <v>0</v>
      </c>
    </row>
    <row r="106" spans="1:24" x14ac:dyDescent="0.25">
      <c r="A106" s="5">
        <v>31413</v>
      </c>
      <c r="B106" s="3">
        <f>+'BOP PIIE data'!B106</f>
        <v>53536000000</v>
      </c>
      <c r="C106" s="3">
        <f>+'BOP PIIE data'!F106</f>
        <v>89220000000</v>
      </c>
      <c r="D106" s="3">
        <f>+'BOP PIIE data'!C106</f>
        <v>21052000000</v>
      </c>
      <c r="E106" s="3">
        <f>+'BOP PIIE data'!G106</f>
        <v>19855000000</v>
      </c>
      <c r="F106" s="3">
        <f>+'BOP PIIE data'!D106</f>
        <v>27206000000</v>
      </c>
      <c r="G106" s="3">
        <f>+'BOP PIIE data'!H106</f>
        <v>21730000000</v>
      </c>
      <c r="H106" s="3">
        <f>+'BOP PIIE data'!E106</f>
        <v>0</v>
      </c>
      <c r="I106" s="3">
        <f>+'BOP PIIE data'!I106</f>
        <v>5199000000</v>
      </c>
      <c r="J106" s="3">
        <f>+'BOP PIIE data'!N106</f>
        <v>8274000000</v>
      </c>
      <c r="K106" s="3">
        <f>+'BOP PIIE data'!T106</f>
        <v>1924000000</v>
      </c>
      <c r="L106" s="3">
        <f>+'BOP PIIE data'!O106</f>
        <v>4457000000</v>
      </c>
      <c r="M106" s="3">
        <f>+'BOP PIIE data'!U106</f>
        <v>25488000000</v>
      </c>
      <c r="N106" s="3">
        <f>+'BOP PIIE data'!P106</f>
        <v>0</v>
      </c>
      <c r="O106" s="3">
        <f>+'BOP PIIE data'!V106</f>
        <v>0</v>
      </c>
      <c r="P106" s="3">
        <f>+'BOP PIIE data'!Q106</f>
        <v>0</v>
      </c>
      <c r="Q106" s="3">
        <f>+'BOP PIIE data'!W106</f>
        <v>0</v>
      </c>
      <c r="R106" s="3">
        <f>+'BOP PIIE data'!R106</f>
        <v>3053000000</v>
      </c>
      <c r="S106" s="3">
        <f>+'BOP PIIE data'!X106</f>
        <v>11979000000</v>
      </c>
      <c r="T106" s="3">
        <f>+'BOP PIIE data'!S106</f>
        <v>115000000</v>
      </c>
      <c r="U106" s="10">
        <f>+'BOP PIIE data'!J106</f>
        <v>-34209000000</v>
      </c>
      <c r="V106" s="10">
        <f>+'BOP PIIE data'!M106</f>
        <v>-23492000000</v>
      </c>
      <c r="W106" s="10">
        <f t="shared" si="2"/>
        <v>-1000000</v>
      </c>
      <c r="X106" s="10">
        <f t="shared" si="3"/>
        <v>0</v>
      </c>
    </row>
    <row r="107" spans="1:24" x14ac:dyDescent="0.25">
      <c r="A107" s="5">
        <v>31503</v>
      </c>
      <c r="B107" s="3">
        <f>+'BOP PIIE data'!B107</f>
        <v>56828000000</v>
      </c>
      <c r="C107" s="3">
        <f>+'BOP PIIE data'!F107</f>
        <v>91743000000</v>
      </c>
      <c r="D107" s="3">
        <f>+'BOP PIIE data'!C107</f>
        <v>20912000000</v>
      </c>
      <c r="E107" s="3">
        <f>+'BOP PIIE data'!G107</f>
        <v>19066000000</v>
      </c>
      <c r="F107" s="3">
        <f>+'BOP PIIE data'!D107</f>
        <v>25949000000</v>
      </c>
      <c r="G107" s="3">
        <f>+'BOP PIIE data'!H107</f>
        <v>22363000000</v>
      </c>
      <c r="H107" s="3">
        <f>+'BOP PIIE data'!E107</f>
        <v>0</v>
      </c>
      <c r="I107" s="3">
        <f>+'BOP PIIE data'!I107</f>
        <v>6208000000</v>
      </c>
      <c r="J107" s="3">
        <f>+'BOP PIIE data'!N107</f>
        <v>7247000000</v>
      </c>
      <c r="K107" s="3">
        <f>+'BOP PIIE data'!T107</f>
        <v>5467000000</v>
      </c>
      <c r="L107" s="3">
        <f>+'BOP PIIE data'!O107</f>
        <v>3813000000</v>
      </c>
      <c r="M107" s="3">
        <f>+'BOP PIIE data'!U107</f>
        <v>40202000000</v>
      </c>
      <c r="N107" s="3">
        <f>+'BOP PIIE data'!P107</f>
        <v>0</v>
      </c>
      <c r="O107" s="3">
        <f>+'BOP PIIE data'!V107</f>
        <v>0</v>
      </c>
      <c r="P107" s="3">
        <f>+'BOP PIIE data'!Q107</f>
        <v>0</v>
      </c>
      <c r="Q107" s="3">
        <f>+'BOP PIIE data'!W107</f>
        <v>0</v>
      </c>
      <c r="R107" s="3">
        <f>+'BOP PIIE data'!R107</f>
        <v>13850000000</v>
      </c>
      <c r="S107" s="3">
        <f>+'BOP PIIE data'!X107</f>
        <v>7557000000</v>
      </c>
      <c r="T107" s="3">
        <f>+'BOP PIIE data'!S107</f>
        <v>-16000000</v>
      </c>
      <c r="U107" s="10">
        <f>+'BOP PIIE data'!J107</f>
        <v>-35692000000</v>
      </c>
      <c r="V107" s="10">
        <f>+'BOP PIIE data'!M107</f>
        <v>-28332000000</v>
      </c>
      <c r="W107" s="10">
        <f t="shared" si="2"/>
        <v>1000000</v>
      </c>
      <c r="X107" s="10">
        <f t="shared" si="3"/>
        <v>0</v>
      </c>
    </row>
    <row r="108" spans="1:24" x14ac:dyDescent="0.25">
      <c r="A108" s="5">
        <v>31594</v>
      </c>
      <c r="B108" s="3">
        <f>+'BOP PIIE data'!B108</f>
        <v>55645000000</v>
      </c>
      <c r="C108" s="3">
        <f>+'BOP PIIE data'!F108</f>
        <v>92801000000</v>
      </c>
      <c r="D108" s="3">
        <f>+'BOP PIIE data'!C108</f>
        <v>21969000000</v>
      </c>
      <c r="E108" s="3">
        <f>+'BOP PIIE data'!G108</f>
        <v>20448000000</v>
      </c>
      <c r="F108" s="3">
        <f>+'BOP PIIE data'!D108</f>
        <v>25085000000</v>
      </c>
      <c r="G108" s="3">
        <f>+'BOP PIIE data'!H108</f>
        <v>21041000000</v>
      </c>
      <c r="H108" s="3">
        <f>+'BOP PIIE data'!E108</f>
        <v>0</v>
      </c>
      <c r="I108" s="3">
        <f>+'BOP PIIE data'!I108</f>
        <v>6458000000</v>
      </c>
      <c r="J108" s="3">
        <f>+'BOP PIIE data'!N108</f>
        <v>2098000000</v>
      </c>
      <c r="K108" s="3">
        <f>+'BOP PIIE data'!T108</f>
        <v>5868000000</v>
      </c>
      <c r="L108" s="3">
        <f>+'BOP PIIE data'!O108</f>
        <v>1536000000</v>
      </c>
      <c r="M108" s="3">
        <f>+'BOP PIIE data'!U108</f>
        <v>25807000000</v>
      </c>
      <c r="N108" s="3">
        <f>+'BOP PIIE data'!P108</f>
        <v>0</v>
      </c>
      <c r="O108" s="3">
        <f>+'BOP PIIE data'!V108</f>
        <v>0</v>
      </c>
      <c r="P108" s="3">
        <f>+'BOP PIIE data'!Q108</f>
        <v>0</v>
      </c>
      <c r="Q108" s="3">
        <f>+'BOP PIIE data'!W108</f>
        <v>0</v>
      </c>
      <c r="R108" s="3">
        <f>+'BOP PIIE data'!R108</f>
        <v>26384000000</v>
      </c>
      <c r="S108" s="3">
        <f>+'BOP PIIE data'!X108</f>
        <v>35936000000</v>
      </c>
      <c r="T108" s="3">
        <f>+'BOP PIIE data'!S108</f>
        <v>-280000000</v>
      </c>
      <c r="U108" s="10">
        <f>+'BOP PIIE data'!J108</f>
        <v>-38049000000</v>
      </c>
      <c r="V108" s="10">
        <f>+'BOP PIIE data'!M108</f>
        <v>-37873000000</v>
      </c>
      <c r="W108" s="10">
        <f t="shared" si="2"/>
        <v>0</v>
      </c>
      <c r="X108" s="10">
        <f t="shared" si="3"/>
        <v>0</v>
      </c>
    </row>
    <row r="109" spans="1:24" x14ac:dyDescent="0.25">
      <c r="A109" s="5">
        <v>31686</v>
      </c>
      <c r="B109" s="3">
        <f>+'BOP PIIE data'!B109</f>
        <v>57335000000</v>
      </c>
      <c r="C109" s="3">
        <f>+'BOP PIIE data'!F109</f>
        <v>94661000000</v>
      </c>
      <c r="D109" s="3">
        <f>+'BOP PIIE data'!C109</f>
        <v>22761000000</v>
      </c>
      <c r="E109" s="3">
        <f>+'BOP PIIE data'!G109</f>
        <v>20778000000</v>
      </c>
      <c r="F109" s="3">
        <f>+'BOP PIIE data'!D109</f>
        <v>24558000000</v>
      </c>
      <c r="G109" s="3">
        <f>+'BOP PIIE data'!H109</f>
        <v>22172000000</v>
      </c>
      <c r="H109" s="3">
        <f>+'BOP PIIE data'!E109</f>
        <v>0</v>
      </c>
      <c r="I109" s="3">
        <f>+'BOP PIIE data'!I109</f>
        <v>6269000000</v>
      </c>
      <c r="J109" s="3">
        <f>+'BOP PIIE data'!N109</f>
        <v>1902000000</v>
      </c>
      <c r="K109" s="3">
        <f>+'BOP PIIE data'!T109</f>
        <v>17687000000</v>
      </c>
      <c r="L109" s="3">
        <f>+'BOP PIIE data'!O109</f>
        <v>-822000000</v>
      </c>
      <c r="M109" s="3">
        <f>+'BOP PIIE data'!U109</f>
        <v>13000000000</v>
      </c>
      <c r="N109" s="3">
        <f>+'BOP PIIE data'!P109</f>
        <v>0</v>
      </c>
      <c r="O109" s="3">
        <f>+'BOP PIIE data'!V109</f>
        <v>0</v>
      </c>
      <c r="P109" s="3">
        <f>+'BOP PIIE data'!Q109</f>
        <v>0</v>
      </c>
      <c r="Q109" s="3">
        <f>+'BOP PIIE data'!W109</f>
        <v>0</v>
      </c>
      <c r="R109" s="3">
        <f>+'BOP PIIE data'!R109</f>
        <v>35769000000</v>
      </c>
      <c r="S109" s="3">
        <f>+'BOP PIIE data'!X109</f>
        <v>32939000000</v>
      </c>
      <c r="T109" s="3">
        <f>+'BOP PIIE data'!S109</f>
        <v>-132000000</v>
      </c>
      <c r="U109" s="10">
        <f>+'BOP PIIE data'!J109</f>
        <v>-39226000000</v>
      </c>
      <c r="V109" s="10">
        <f>+'BOP PIIE data'!M109</f>
        <v>-26909000000</v>
      </c>
      <c r="W109" s="10">
        <f t="shared" si="2"/>
        <v>0</v>
      </c>
      <c r="X109" s="10">
        <f t="shared" si="3"/>
        <v>0</v>
      </c>
    </row>
    <row r="110" spans="1:24" x14ac:dyDescent="0.25">
      <c r="A110" s="5">
        <v>31778</v>
      </c>
      <c r="B110" s="3">
        <f>+'BOP PIIE data'!B110</f>
        <v>56696000000</v>
      </c>
      <c r="C110" s="3">
        <f>+'BOP PIIE data'!F110</f>
        <v>96023000000</v>
      </c>
      <c r="D110" s="3">
        <f>+'BOP PIIE data'!C110</f>
        <v>23602000000</v>
      </c>
      <c r="E110" s="3">
        <f>+'BOP PIIE data'!G110</f>
        <v>21273000000</v>
      </c>
      <c r="F110" s="3">
        <f>+'BOP PIIE data'!D110</f>
        <v>25743000000</v>
      </c>
      <c r="G110" s="3">
        <f>+'BOP PIIE data'!H110</f>
        <v>22881000000</v>
      </c>
      <c r="H110" s="3">
        <f>+'BOP PIIE data'!E110</f>
        <v>0</v>
      </c>
      <c r="I110" s="3">
        <f>+'BOP PIIE data'!I110</f>
        <v>5128000000</v>
      </c>
      <c r="J110" s="3">
        <f>+'BOP PIIE data'!N110</f>
        <v>10532000000</v>
      </c>
      <c r="K110" s="3">
        <f>+'BOP PIIE data'!T110</f>
        <v>16868000000</v>
      </c>
      <c r="L110" s="3">
        <f>+'BOP PIIE data'!O110</f>
        <v>-1744000000</v>
      </c>
      <c r="M110" s="3">
        <f>+'BOP PIIE data'!U110</f>
        <v>26619000000</v>
      </c>
      <c r="N110" s="3">
        <f>+'BOP PIIE data'!P110</f>
        <v>0</v>
      </c>
      <c r="O110" s="3">
        <f>+'BOP PIIE data'!V110</f>
        <v>0</v>
      </c>
      <c r="P110" s="3">
        <f>+'BOP PIIE data'!Q110</f>
        <v>0</v>
      </c>
      <c r="Q110" s="3">
        <f>+'BOP PIIE data'!W110</f>
        <v>0</v>
      </c>
      <c r="R110" s="3">
        <f>+'BOP PIIE data'!R110</f>
        <v>-11024000000</v>
      </c>
      <c r="S110" s="3">
        <f>+'BOP PIIE data'!X110</f>
        <v>2165000000</v>
      </c>
      <c r="T110" s="3">
        <f>+'BOP PIIE data'!S110</f>
        <v>-1956000000</v>
      </c>
      <c r="U110" s="10">
        <f>+'BOP PIIE data'!J110</f>
        <v>-39265000000</v>
      </c>
      <c r="V110" s="10">
        <f>+'BOP PIIE data'!M110</f>
        <v>-49844000000</v>
      </c>
      <c r="W110" s="10">
        <f t="shared" si="2"/>
        <v>1000000</v>
      </c>
      <c r="X110" s="10">
        <f t="shared" si="3"/>
        <v>0</v>
      </c>
    </row>
    <row r="111" spans="1:24" x14ac:dyDescent="0.25">
      <c r="A111" s="5">
        <v>31868</v>
      </c>
      <c r="B111" s="3">
        <f>+'BOP PIIE data'!B111</f>
        <v>60202000000</v>
      </c>
      <c r="C111" s="3">
        <f>+'BOP PIIE data'!F111</f>
        <v>100648000000</v>
      </c>
      <c r="D111" s="3">
        <f>+'BOP PIIE data'!C111</f>
        <v>24740000000</v>
      </c>
      <c r="E111" s="3">
        <f>+'BOP PIIE data'!G111</f>
        <v>22537000000</v>
      </c>
      <c r="F111" s="3">
        <f>+'BOP PIIE data'!D111</f>
        <v>27944000000</v>
      </c>
      <c r="G111" s="3">
        <f>+'BOP PIIE data'!H111</f>
        <v>24184000000</v>
      </c>
      <c r="H111" s="3">
        <f>+'BOP PIIE data'!E111</f>
        <v>0</v>
      </c>
      <c r="I111" s="3">
        <f>+'BOP PIIE data'!I111</f>
        <v>5502000000</v>
      </c>
      <c r="J111" s="3">
        <f>+'BOP PIIE data'!N111</f>
        <v>9143000000</v>
      </c>
      <c r="K111" s="3">
        <f>+'BOP PIIE data'!T111</f>
        <v>10195000000</v>
      </c>
      <c r="L111" s="3">
        <f>+'BOP PIIE data'!O111</f>
        <v>1120000000</v>
      </c>
      <c r="M111" s="3">
        <f>+'BOP PIIE data'!U111</f>
        <v>26289000000</v>
      </c>
      <c r="N111" s="3">
        <f>+'BOP PIIE data'!P111</f>
        <v>0</v>
      </c>
      <c r="O111" s="3">
        <f>+'BOP PIIE data'!V111</f>
        <v>0</v>
      </c>
      <c r="P111" s="3">
        <f>+'BOP PIIE data'!Q111</f>
        <v>0</v>
      </c>
      <c r="Q111" s="3">
        <f>+'BOP PIIE data'!W111</f>
        <v>0</v>
      </c>
      <c r="R111" s="3">
        <f>+'BOP PIIE data'!R111</f>
        <v>21496000000</v>
      </c>
      <c r="S111" s="3">
        <f>+'BOP PIIE data'!X111</f>
        <v>22139000000</v>
      </c>
      <c r="T111" s="3">
        <f>+'BOP PIIE data'!S111</f>
        <v>-3419000000</v>
      </c>
      <c r="U111" s="10">
        <f>+'BOP PIIE data'!J111</f>
        <v>-39985000000</v>
      </c>
      <c r="V111" s="10">
        <f>+'BOP PIIE data'!M111</f>
        <v>-30283000000</v>
      </c>
      <c r="W111" s="10">
        <f t="shared" si="2"/>
        <v>0</v>
      </c>
      <c r="X111" s="10">
        <f t="shared" si="3"/>
        <v>0</v>
      </c>
    </row>
    <row r="112" spans="1:24" x14ac:dyDescent="0.25">
      <c r="A112" s="5">
        <v>31959</v>
      </c>
      <c r="B112" s="3">
        <f>+'BOP PIIE data'!B112</f>
        <v>64217000000</v>
      </c>
      <c r="C112" s="3">
        <f>+'BOP PIIE data'!F112</f>
        <v>104412000000</v>
      </c>
      <c r="D112" s="3">
        <f>+'BOP PIIE data'!C112</f>
        <v>24986000000</v>
      </c>
      <c r="E112" s="3">
        <f>+'BOP PIIE data'!G112</f>
        <v>22833000000</v>
      </c>
      <c r="F112" s="3">
        <f>+'BOP PIIE data'!D112</f>
        <v>29031000000</v>
      </c>
      <c r="G112" s="3">
        <f>+'BOP PIIE data'!H112</f>
        <v>25413000000</v>
      </c>
      <c r="H112" s="3">
        <f>+'BOP PIIE data'!E112</f>
        <v>0</v>
      </c>
      <c r="I112" s="3">
        <f>+'BOP PIIE data'!I112</f>
        <v>5706000000</v>
      </c>
      <c r="J112" s="3">
        <f>+'BOP PIIE data'!N112</f>
        <v>8437000000</v>
      </c>
      <c r="K112" s="3">
        <f>+'BOP PIIE data'!T112</f>
        <v>20406000000</v>
      </c>
      <c r="L112" s="3">
        <f>+'BOP PIIE data'!O112</f>
        <v>1781000000</v>
      </c>
      <c r="M112" s="3">
        <f>+'BOP PIIE data'!U112</f>
        <v>10441000000</v>
      </c>
      <c r="N112" s="3">
        <f>+'BOP PIIE data'!P112</f>
        <v>0</v>
      </c>
      <c r="O112" s="3">
        <f>+'BOP PIIE data'!V112</f>
        <v>0</v>
      </c>
      <c r="P112" s="3">
        <f>+'BOP PIIE data'!Q112</f>
        <v>0</v>
      </c>
      <c r="Q112" s="3">
        <f>+'BOP PIIE data'!W112</f>
        <v>0</v>
      </c>
      <c r="R112" s="3">
        <f>+'BOP PIIE data'!R112</f>
        <v>17247000000</v>
      </c>
      <c r="S112" s="3">
        <f>+'BOP PIIE data'!X112</f>
        <v>51587000000</v>
      </c>
      <c r="T112" s="3">
        <f>+'BOP PIIE data'!S112</f>
        <v>-32000000</v>
      </c>
      <c r="U112" s="10">
        <f>+'BOP PIIE data'!J112</f>
        <v>-40129000000</v>
      </c>
      <c r="V112" s="10">
        <f>+'BOP PIIE data'!M112</f>
        <v>-55001000000</v>
      </c>
      <c r="W112" s="10">
        <f t="shared" si="2"/>
        <v>-1000000</v>
      </c>
      <c r="X112" s="10">
        <f t="shared" si="3"/>
        <v>0</v>
      </c>
    </row>
    <row r="113" spans="1:24" x14ac:dyDescent="0.25">
      <c r="A113" s="5">
        <v>32051</v>
      </c>
      <c r="B113" s="3">
        <f>+'BOP PIIE data'!B113</f>
        <v>69093000000</v>
      </c>
      <c r="C113" s="3">
        <f>+'BOP PIIE data'!F113</f>
        <v>108682000000</v>
      </c>
      <c r="D113" s="3">
        <f>+'BOP PIIE data'!C113</f>
        <v>25329000000</v>
      </c>
      <c r="E113" s="3">
        <f>+'BOP PIIE data'!G113</f>
        <v>24146000000</v>
      </c>
      <c r="F113" s="3">
        <f>+'BOP PIIE data'!D113</f>
        <v>30885000000</v>
      </c>
      <c r="G113" s="3">
        <f>+'BOP PIIE data'!H113</f>
        <v>26834000000</v>
      </c>
      <c r="H113" s="3">
        <f>+'BOP PIIE data'!E113</f>
        <v>0</v>
      </c>
      <c r="I113" s="3">
        <f>+'BOP PIIE data'!I113</f>
        <v>6926000000</v>
      </c>
      <c r="J113" s="3">
        <f>+'BOP PIIE data'!N113</f>
        <v>11682000000</v>
      </c>
      <c r="K113" s="3">
        <f>+'BOP PIIE data'!T113</f>
        <v>15762000000</v>
      </c>
      <c r="L113" s="3">
        <f>+'BOP PIIE data'!O113</f>
        <v>6746000000</v>
      </c>
      <c r="M113" s="3">
        <f>+'BOP PIIE data'!U113</f>
        <v>16282000000</v>
      </c>
      <c r="N113" s="3">
        <f>+'BOP PIIE data'!P113</f>
        <v>0</v>
      </c>
      <c r="O113" s="3">
        <f>+'BOP PIIE data'!V113</f>
        <v>0</v>
      </c>
      <c r="P113" s="3">
        <f>+'BOP PIIE data'!Q113</f>
        <v>0</v>
      </c>
      <c r="Q113" s="3">
        <f>+'BOP PIIE data'!W113</f>
        <v>0</v>
      </c>
      <c r="R113" s="3">
        <f>+'BOP PIIE data'!R113</f>
        <v>17788000000</v>
      </c>
      <c r="S113" s="3">
        <f>+'BOP PIIE data'!X113</f>
        <v>33109000000</v>
      </c>
      <c r="T113" s="3">
        <f>+'BOP PIIE data'!S113</f>
        <v>-3741000000</v>
      </c>
      <c r="U113" s="10">
        <f>+'BOP PIIE data'!J113</f>
        <v>-41282000000</v>
      </c>
      <c r="V113" s="10">
        <f>+'BOP PIIE data'!M113</f>
        <v>-32678000000</v>
      </c>
      <c r="W113" s="10">
        <f t="shared" si="2"/>
        <v>1000000</v>
      </c>
      <c r="X113" s="10">
        <f t="shared" si="3"/>
        <v>0</v>
      </c>
    </row>
    <row r="114" spans="1:24" x14ac:dyDescent="0.25">
      <c r="A114" s="5">
        <v>32143</v>
      </c>
      <c r="B114" s="3">
        <f>+'BOP PIIE data'!B114</f>
        <v>75655000000</v>
      </c>
      <c r="C114" s="3">
        <f>+'BOP PIIE data'!F114</f>
        <v>109963000000</v>
      </c>
      <c r="D114" s="3">
        <f>+'BOP PIIE data'!C114</f>
        <v>26598000000</v>
      </c>
      <c r="E114" s="3">
        <f>+'BOP PIIE data'!G114</f>
        <v>24503000000</v>
      </c>
      <c r="F114" s="3">
        <f>+'BOP PIIE data'!D114</f>
        <v>33853000000</v>
      </c>
      <c r="G114" s="3">
        <f>+'BOP PIIE data'!H114</f>
        <v>28519000000</v>
      </c>
      <c r="H114" s="3">
        <f>+'BOP PIIE data'!E114</f>
        <v>0</v>
      </c>
      <c r="I114" s="3">
        <f>+'BOP PIIE data'!I114</f>
        <v>6074000000</v>
      </c>
      <c r="J114" s="3">
        <f>+'BOP PIIE data'!N114</f>
        <v>3207000000</v>
      </c>
      <c r="K114" s="3">
        <f>+'BOP PIIE data'!T114</f>
        <v>6594000000</v>
      </c>
      <c r="L114" s="3">
        <f>+'BOP PIIE data'!O114</f>
        <v>230000000</v>
      </c>
      <c r="M114" s="3">
        <f>+'BOP PIIE data'!U114</f>
        <v>35413000000</v>
      </c>
      <c r="N114" s="3">
        <f>+'BOP PIIE data'!P114</f>
        <v>0</v>
      </c>
      <c r="O114" s="3">
        <f>+'BOP PIIE data'!V114</f>
        <v>0</v>
      </c>
      <c r="P114" s="3">
        <f>+'BOP PIIE data'!Q114</f>
        <v>0</v>
      </c>
      <c r="Q114" s="3">
        <f>+'BOP PIIE data'!W114</f>
        <v>0</v>
      </c>
      <c r="R114" s="3">
        <f>+'BOP PIIE data'!R114</f>
        <v>-6656000000</v>
      </c>
      <c r="S114" s="3">
        <f>+'BOP PIIE data'!X114</f>
        <v>-12313000000</v>
      </c>
      <c r="T114" s="3">
        <f>+'BOP PIIE data'!S114</f>
        <v>-1503000000</v>
      </c>
      <c r="U114" s="10">
        <f>+'BOP PIIE data'!J114</f>
        <v>-32952000000</v>
      </c>
      <c r="V114" s="10">
        <f>+'BOP PIIE data'!M114</f>
        <v>-34416000000</v>
      </c>
      <c r="W114" s="10">
        <f t="shared" si="2"/>
        <v>-1000000</v>
      </c>
      <c r="X114" s="10">
        <f t="shared" si="3"/>
        <v>0</v>
      </c>
    </row>
    <row r="115" spans="1:24" x14ac:dyDescent="0.25">
      <c r="A115" s="5">
        <v>32234</v>
      </c>
      <c r="B115" s="3">
        <f>+'BOP PIIE data'!B115</f>
        <v>79542000000</v>
      </c>
      <c r="C115" s="3">
        <f>+'BOP PIIE data'!F115</f>
        <v>110836000000</v>
      </c>
      <c r="D115" s="3">
        <f>+'BOP PIIE data'!C115</f>
        <v>27567000000</v>
      </c>
      <c r="E115" s="3">
        <f>+'BOP PIIE data'!G115</f>
        <v>24282000000</v>
      </c>
      <c r="F115" s="3">
        <f>+'BOP PIIE data'!D115</f>
        <v>34045000000</v>
      </c>
      <c r="G115" s="3">
        <f>+'BOP PIIE data'!H115</f>
        <v>29318000000</v>
      </c>
      <c r="H115" s="3">
        <f>+'BOP PIIE data'!E115</f>
        <v>0</v>
      </c>
      <c r="I115" s="3">
        <f>+'BOP PIIE data'!I115</f>
        <v>5615000000</v>
      </c>
      <c r="J115" s="3">
        <f>+'BOP PIIE data'!N115</f>
        <v>1955000000</v>
      </c>
      <c r="K115" s="3">
        <f>+'BOP PIIE data'!T115</f>
        <v>13077000000</v>
      </c>
      <c r="L115" s="3">
        <f>+'BOP PIIE data'!O115</f>
        <v>-1728000000</v>
      </c>
      <c r="M115" s="3">
        <f>+'BOP PIIE data'!U115</f>
        <v>21318000000</v>
      </c>
      <c r="N115" s="3">
        <f>+'BOP PIIE data'!P115</f>
        <v>0</v>
      </c>
      <c r="O115" s="3">
        <f>+'BOP PIIE data'!V115</f>
        <v>0</v>
      </c>
      <c r="P115" s="3">
        <f>+'BOP PIIE data'!Q115</f>
        <v>0</v>
      </c>
      <c r="Q115" s="3">
        <f>+'BOP PIIE data'!W115</f>
        <v>0</v>
      </c>
      <c r="R115" s="3">
        <f>+'BOP PIIE data'!R115</f>
        <v>22601000000</v>
      </c>
      <c r="S115" s="3">
        <f>+'BOP PIIE data'!X115</f>
        <v>39152000000</v>
      </c>
      <c r="T115" s="3">
        <f>+'BOP PIIE data'!S115</f>
        <v>-39000000</v>
      </c>
      <c r="U115" s="10">
        <f>+'BOP PIIE data'!J115</f>
        <v>-28896000000</v>
      </c>
      <c r="V115" s="10">
        <f>+'BOP PIIE data'!M115</f>
        <v>-50758000000</v>
      </c>
      <c r="W115" s="10">
        <f t="shared" si="2"/>
        <v>-1000000</v>
      </c>
      <c r="X115" s="10">
        <f t="shared" si="3"/>
        <v>0</v>
      </c>
    </row>
    <row r="116" spans="1:24" x14ac:dyDescent="0.25">
      <c r="A116" s="5">
        <v>32325</v>
      </c>
      <c r="B116" s="3">
        <f>+'BOP PIIE data'!B116</f>
        <v>80941000000</v>
      </c>
      <c r="C116" s="3">
        <f>+'BOP PIIE data'!F116</f>
        <v>110901000000</v>
      </c>
      <c r="D116" s="3">
        <f>+'BOP PIIE data'!C116</f>
        <v>28453000000</v>
      </c>
      <c r="E116" s="3">
        <f>+'BOP PIIE data'!G116</f>
        <v>24588000000</v>
      </c>
      <c r="F116" s="3">
        <f>+'BOP PIIE data'!D116</f>
        <v>35723000000</v>
      </c>
      <c r="G116" s="3">
        <f>+'BOP PIIE data'!H116</f>
        <v>31650000000</v>
      </c>
      <c r="H116" s="3">
        <f>+'BOP PIIE data'!E116</f>
        <v>0</v>
      </c>
      <c r="I116" s="3">
        <f>+'BOP PIIE data'!I116</f>
        <v>5902000000</v>
      </c>
      <c r="J116" s="3">
        <f>+'BOP PIIE data'!N116</f>
        <v>9795000000</v>
      </c>
      <c r="K116" s="3">
        <f>+'BOP PIIE data'!T116</f>
        <v>15784000000</v>
      </c>
      <c r="L116" s="3">
        <f>+'BOP PIIE data'!O116</f>
        <v>21000000</v>
      </c>
      <c r="M116" s="3">
        <f>+'BOP PIIE data'!U116</f>
        <v>6121000000</v>
      </c>
      <c r="N116" s="3">
        <f>+'BOP PIIE data'!P116</f>
        <v>0</v>
      </c>
      <c r="O116" s="3">
        <f>+'BOP PIIE data'!V116</f>
        <v>0</v>
      </c>
      <c r="P116" s="3">
        <f>+'BOP PIIE data'!Q116</f>
        <v>0</v>
      </c>
      <c r="Q116" s="3">
        <f>+'BOP PIIE data'!W116</f>
        <v>0</v>
      </c>
      <c r="R116" s="3">
        <f>+'BOP PIIE data'!R116</f>
        <v>34773000000</v>
      </c>
      <c r="S116" s="3">
        <f>+'BOP PIIE data'!X116</f>
        <v>32429000000</v>
      </c>
      <c r="T116" s="3">
        <f>+'BOP PIIE data'!S116</f>
        <v>7380000000</v>
      </c>
      <c r="U116" s="10">
        <f>+'BOP PIIE data'!J116</f>
        <v>-27924000000</v>
      </c>
      <c r="V116" s="10">
        <f>+'BOP PIIE data'!M116</f>
        <v>-2365000000</v>
      </c>
      <c r="W116" s="10">
        <f t="shared" si="2"/>
        <v>0</v>
      </c>
      <c r="X116" s="10">
        <f t="shared" si="3"/>
        <v>0</v>
      </c>
    </row>
    <row r="117" spans="1:24" x14ac:dyDescent="0.25">
      <c r="A117" s="5">
        <v>32417</v>
      </c>
      <c r="B117" s="3">
        <f>+'BOP PIIE data'!B117</f>
        <v>84092000000</v>
      </c>
      <c r="C117" s="3">
        <f>+'BOP PIIE data'!F117</f>
        <v>115489000000</v>
      </c>
      <c r="D117" s="3">
        <f>+'BOP PIIE data'!C117</f>
        <v>28302000000</v>
      </c>
      <c r="E117" s="3">
        <f>+'BOP PIIE data'!G117</f>
        <v>25157000000</v>
      </c>
      <c r="F117" s="3">
        <f>+'BOP PIIE data'!D117</f>
        <v>38046000000</v>
      </c>
      <c r="G117" s="3">
        <f>+'BOP PIIE data'!H117</f>
        <v>33496000000</v>
      </c>
      <c r="H117" s="3">
        <f>+'BOP PIIE data'!E117</f>
        <v>0</v>
      </c>
      <c r="I117" s="3">
        <f>+'BOP PIIE data'!I117</f>
        <v>7685000000</v>
      </c>
      <c r="J117" s="3">
        <f>+'BOP PIIE data'!N117</f>
        <v>6744000000</v>
      </c>
      <c r="K117" s="3">
        <f>+'BOP PIIE data'!T117</f>
        <v>21454000000</v>
      </c>
      <c r="L117" s="3">
        <f>+'BOP PIIE data'!O117</f>
        <v>6066000000</v>
      </c>
      <c r="M117" s="3">
        <f>+'BOP PIIE data'!U117</f>
        <v>23934000000</v>
      </c>
      <c r="N117" s="3">
        <f>+'BOP PIIE data'!P117</f>
        <v>0</v>
      </c>
      <c r="O117" s="3">
        <f>+'BOP PIIE data'!V117</f>
        <v>0</v>
      </c>
      <c r="P117" s="3">
        <f>+'BOP PIIE data'!Q117</f>
        <v>0</v>
      </c>
      <c r="Q117" s="3">
        <f>+'BOP PIIE data'!W117</f>
        <v>0</v>
      </c>
      <c r="R117" s="3">
        <f>+'BOP PIIE data'!R117</f>
        <v>24828000000</v>
      </c>
      <c r="S117" s="3">
        <f>+'BOP PIIE data'!X117</f>
        <v>41044000000</v>
      </c>
      <c r="T117" s="3">
        <f>+'BOP PIIE data'!S117</f>
        <v>-1925000000</v>
      </c>
      <c r="U117" s="10">
        <f>+'BOP PIIE data'!J117</f>
        <v>-31387000000</v>
      </c>
      <c r="V117" s="10">
        <f>+'BOP PIIE data'!M117</f>
        <v>-50719000000</v>
      </c>
      <c r="W117" s="10">
        <f t="shared" si="2"/>
        <v>0</v>
      </c>
      <c r="X117" s="10">
        <f t="shared" si="3"/>
        <v>0</v>
      </c>
    </row>
    <row r="118" spans="1:24" x14ac:dyDescent="0.25">
      <c r="A118" s="5">
        <v>32509</v>
      </c>
      <c r="B118" s="3">
        <f>+'BOP PIIE data'!B118</f>
        <v>86322000000</v>
      </c>
      <c r="C118" s="3">
        <f>+'BOP PIIE data'!F118</f>
        <v>118709000000</v>
      </c>
      <c r="D118" s="3">
        <f>+'BOP PIIE data'!C118</f>
        <v>30576000000</v>
      </c>
      <c r="E118" s="3">
        <f>+'BOP PIIE data'!G118</f>
        <v>25140000000</v>
      </c>
      <c r="F118" s="3">
        <f>+'BOP PIIE data'!D118</f>
        <v>40111000000</v>
      </c>
      <c r="G118" s="3">
        <f>+'BOP PIIE data'!H118</f>
        <v>35604000000</v>
      </c>
      <c r="H118" s="3">
        <f>+'BOP PIIE data'!E118</f>
        <v>0</v>
      </c>
      <c r="I118" s="3">
        <f>+'BOP PIIE data'!I118</f>
        <v>6048000000</v>
      </c>
      <c r="J118" s="3">
        <f>+'BOP PIIE data'!N118</f>
        <v>13452000000</v>
      </c>
      <c r="K118" s="3">
        <f>+'BOP PIIE data'!T118</f>
        <v>19900000000</v>
      </c>
      <c r="L118" s="3">
        <f>+'BOP PIIE data'!O118</f>
        <v>3730000000</v>
      </c>
      <c r="M118" s="3">
        <f>+'BOP PIIE data'!U118</f>
        <v>27200000000</v>
      </c>
      <c r="N118" s="3">
        <f>+'BOP PIIE data'!P118</f>
        <v>0</v>
      </c>
      <c r="O118" s="3">
        <f>+'BOP PIIE data'!V118</f>
        <v>0</v>
      </c>
      <c r="P118" s="3">
        <f>+'BOP PIIE data'!Q118</f>
        <v>0</v>
      </c>
      <c r="Q118" s="3">
        <f>+'BOP PIIE data'!W118</f>
        <v>0</v>
      </c>
      <c r="R118" s="3">
        <f>+'BOP PIIE data'!R118</f>
        <v>33837000000</v>
      </c>
      <c r="S118" s="3">
        <f>+'BOP PIIE data'!X118</f>
        <v>20236000000</v>
      </c>
      <c r="T118" s="3">
        <f>+'BOP PIIE data'!S118</f>
        <v>4000000000</v>
      </c>
      <c r="U118" s="10">
        <f>+'BOP PIIE data'!J118</f>
        <v>-28492000000</v>
      </c>
      <c r="V118" s="10">
        <f>+'BOP PIIE data'!M118</f>
        <v>-12317000000</v>
      </c>
      <c r="W118" s="10">
        <f t="shared" si="2"/>
        <v>0</v>
      </c>
      <c r="X118" s="10">
        <f t="shared" si="3"/>
        <v>0</v>
      </c>
    </row>
    <row r="119" spans="1:24" x14ac:dyDescent="0.25">
      <c r="A119" s="5">
        <v>32599</v>
      </c>
      <c r="B119" s="3">
        <f>+'BOP PIIE data'!B119</f>
        <v>91482000000</v>
      </c>
      <c r="C119" s="3">
        <f>+'BOP PIIE data'!F119</f>
        <v>121012000000</v>
      </c>
      <c r="D119" s="3">
        <f>+'BOP PIIE data'!C119</f>
        <v>31110000000</v>
      </c>
      <c r="E119" s="3">
        <f>+'BOP PIIE data'!G119</f>
        <v>25241000000</v>
      </c>
      <c r="F119" s="3">
        <f>+'BOP PIIE data'!D119</f>
        <v>42142000000</v>
      </c>
      <c r="G119" s="3">
        <f>+'BOP PIIE data'!H119</f>
        <v>37897000000</v>
      </c>
      <c r="H119" s="3">
        <f>+'BOP PIIE data'!E119</f>
        <v>0</v>
      </c>
      <c r="I119" s="3">
        <f>+'BOP PIIE data'!I119</f>
        <v>5753000000</v>
      </c>
      <c r="J119" s="3">
        <f>+'BOP PIIE data'!N119</f>
        <v>8378000000</v>
      </c>
      <c r="K119" s="3">
        <f>+'BOP PIIE data'!T119</f>
        <v>16018000000</v>
      </c>
      <c r="L119" s="3">
        <f>+'BOP PIIE data'!O119</f>
        <v>4633000000</v>
      </c>
      <c r="M119" s="3">
        <f>+'BOP PIIE data'!U119</f>
        <v>3097000000</v>
      </c>
      <c r="N119" s="3">
        <f>+'BOP PIIE data'!P119</f>
        <v>0</v>
      </c>
      <c r="O119" s="3">
        <f>+'BOP PIIE data'!V119</f>
        <v>0</v>
      </c>
      <c r="P119" s="3">
        <f>+'BOP PIIE data'!Q119</f>
        <v>0</v>
      </c>
      <c r="Q119" s="3">
        <f>+'BOP PIIE data'!W119</f>
        <v>0</v>
      </c>
      <c r="R119" s="3">
        <f>+'BOP PIIE data'!R119</f>
        <v>-16212000000</v>
      </c>
      <c r="S119" s="3">
        <f>+'BOP PIIE data'!X119</f>
        <v>-7851000000</v>
      </c>
      <c r="T119" s="3">
        <f>+'BOP PIIE data'!S119</f>
        <v>12095000000</v>
      </c>
      <c r="U119" s="10">
        <f>+'BOP PIIE data'!J119</f>
        <v>-25168000000</v>
      </c>
      <c r="V119" s="10">
        <f>+'BOP PIIE data'!M119</f>
        <v>-2370000000</v>
      </c>
      <c r="W119" s="10">
        <f t="shared" si="2"/>
        <v>-1000000</v>
      </c>
      <c r="X119" s="10">
        <f t="shared" si="3"/>
        <v>0</v>
      </c>
    </row>
    <row r="120" spans="1:24" x14ac:dyDescent="0.25">
      <c r="A120" s="5">
        <v>32690</v>
      </c>
      <c r="B120" s="3">
        <f>+'BOP PIIE data'!B120</f>
        <v>90743000000</v>
      </c>
      <c r="C120" s="3">
        <f>+'BOP PIIE data'!F120</f>
        <v>117459000000</v>
      </c>
      <c r="D120" s="3">
        <f>+'BOP PIIE data'!C120</f>
        <v>32316000000</v>
      </c>
      <c r="E120" s="3">
        <f>+'BOP PIIE data'!G120</f>
        <v>25792000000</v>
      </c>
      <c r="F120" s="3">
        <f>+'BOP PIIE data'!D120</f>
        <v>41810000000</v>
      </c>
      <c r="G120" s="3">
        <f>+'BOP PIIE data'!H120</f>
        <v>37038000000</v>
      </c>
      <c r="H120" s="3">
        <f>+'BOP PIIE data'!E120</f>
        <v>0</v>
      </c>
      <c r="I120" s="3">
        <f>+'BOP PIIE data'!I120</f>
        <v>6630000000</v>
      </c>
      <c r="J120" s="3">
        <f>+'BOP PIIE data'!N120</f>
        <v>15512000000</v>
      </c>
      <c r="K120" s="3">
        <f>+'BOP PIIE data'!T120</f>
        <v>18327000000</v>
      </c>
      <c r="L120" s="3">
        <f>+'BOP PIIE data'!O120</f>
        <v>10384000000</v>
      </c>
      <c r="M120" s="3">
        <f>+'BOP PIIE data'!U120</f>
        <v>36444000000</v>
      </c>
      <c r="N120" s="3">
        <f>+'BOP PIIE data'!P120</f>
        <v>0</v>
      </c>
      <c r="O120" s="3">
        <f>+'BOP PIIE data'!V120</f>
        <v>0</v>
      </c>
      <c r="P120" s="3">
        <f>+'BOP PIIE data'!Q120</f>
        <v>0</v>
      </c>
      <c r="Q120" s="3">
        <f>+'BOP PIIE data'!W120</f>
        <v>0</v>
      </c>
      <c r="R120" s="3">
        <f>+'BOP PIIE data'!R120</f>
        <v>26594000000</v>
      </c>
      <c r="S120" s="3">
        <f>+'BOP PIIE data'!X120</f>
        <v>25562000000</v>
      </c>
      <c r="T120" s="3">
        <f>+'BOP PIIE data'!S120</f>
        <v>5996000000</v>
      </c>
      <c r="U120" s="10">
        <f>+'BOP PIIE data'!J120</f>
        <v>-22050000000</v>
      </c>
      <c r="V120" s="10">
        <f>+'BOP PIIE data'!M120</f>
        <v>-21847000000</v>
      </c>
      <c r="W120" s="10">
        <f t="shared" si="2"/>
        <v>0</v>
      </c>
      <c r="X120" s="10">
        <f t="shared" si="3"/>
        <v>0</v>
      </c>
    </row>
    <row r="121" spans="1:24" x14ac:dyDescent="0.25">
      <c r="A121" s="5">
        <v>32782</v>
      </c>
      <c r="B121" s="3">
        <f>+'BOP PIIE data'!B121</f>
        <v>91369000000</v>
      </c>
      <c r="C121" s="3">
        <f>+'BOP PIIE data'!F121</f>
        <v>120485000000</v>
      </c>
      <c r="D121" s="3">
        <f>+'BOP PIIE data'!C121</f>
        <v>33087000000</v>
      </c>
      <c r="E121" s="3">
        <f>+'BOP PIIE data'!G121</f>
        <v>26306000000</v>
      </c>
      <c r="F121" s="3">
        <f>+'BOP PIIE data'!D121</f>
        <v>42322000000</v>
      </c>
      <c r="G121" s="3">
        <f>+'BOP PIIE data'!H121</f>
        <v>36023000000</v>
      </c>
      <c r="H121" s="3">
        <f>+'BOP PIIE data'!E121</f>
        <v>0</v>
      </c>
      <c r="I121" s="3">
        <f>+'BOP PIIE data'!I121</f>
        <v>7739000000</v>
      </c>
      <c r="J121" s="3">
        <f>+'BOP PIIE data'!N121</f>
        <v>13631000000</v>
      </c>
      <c r="K121" s="3">
        <f>+'BOP PIIE data'!T121</f>
        <v>21555000000</v>
      </c>
      <c r="L121" s="3">
        <f>+'BOP PIIE data'!O121</f>
        <v>12419000000</v>
      </c>
      <c r="M121" s="3">
        <f>+'BOP PIIE data'!U121</f>
        <v>8111000000</v>
      </c>
      <c r="N121" s="3">
        <f>+'BOP PIIE data'!P121</f>
        <v>0</v>
      </c>
      <c r="O121" s="3">
        <f>+'BOP PIIE data'!V121</f>
        <v>0</v>
      </c>
      <c r="P121" s="3">
        <f>+'BOP PIIE data'!Q121</f>
        <v>0</v>
      </c>
      <c r="Q121" s="3">
        <f>+'BOP PIIE data'!W121</f>
        <v>0</v>
      </c>
      <c r="R121" s="3">
        <f>+'BOP PIIE data'!R121</f>
        <v>31260000000</v>
      </c>
      <c r="S121" s="3">
        <f>+'BOP PIIE data'!X121</f>
        <v>41702000000</v>
      </c>
      <c r="T121" s="3">
        <f>+'BOP PIIE data'!S121</f>
        <v>3202000000</v>
      </c>
      <c r="U121" s="10">
        <f>+'BOP PIIE data'!J121</f>
        <v>-23775000000</v>
      </c>
      <c r="V121" s="10">
        <f>+'BOP PIIE data'!M121</f>
        <v>-10856000000</v>
      </c>
      <c r="W121" s="10">
        <f t="shared" si="2"/>
        <v>0</v>
      </c>
      <c r="X121" s="10">
        <f t="shared" si="3"/>
        <v>0</v>
      </c>
    </row>
    <row r="122" spans="1:24" x14ac:dyDescent="0.25">
      <c r="A122" s="5">
        <v>32874</v>
      </c>
      <c r="B122" s="3">
        <f>+'BOP PIIE data'!B122</f>
        <v>95070000000</v>
      </c>
      <c r="C122" s="3">
        <f>+'BOP PIIE data'!F122</f>
        <v>124947000000</v>
      </c>
      <c r="D122" s="3">
        <f>+'BOP PIIE data'!C122</f>
        <v>35016000000</v>
      </c>
      <c r="E122" s="3">
        <f>+'BOP PIIE data'!G122</f>
        <v>28173000000</v>
      </c>
      <c r="F122" s="3">
        <f>+'BOP PIIE data'!D122</f>
        <v>43001000000</v>
      </c>
      <c r="G122" s="3">
        <f>+'BOP PIIE data'!H122</f>
        <v>37073000000</v>
      </c>
      <c r="H122" s="3">
        <f>+'BOP PIIE data'!E122</f>
        <v>0</v>
      </c>
      <c r="I122" s="3">
        <f>+'BOP PIIE data'!I122</f>
        <v>6540000000</v>
      </c>
      <c r="J122" s="3">
        <f>+'BOP PIIE data'!N122</f>
        <v>11703000000</v>
      </c>
      <c r="K122" s="3">
        <f>+'BOP PIIE data'!T122</f>
        <v>17086000000</v>
      </c>
      <c r="L122" s="3">
        <f>+'BOP PIIE data'!O122</f>
        <v>-117000000</v>
      </c>
      <c r="M122" s="3">
        <f>+'BOP PIIE data'!U122</f>
        <v>-7965000000</v>
      </c>
      <c r="N122" s="3">
        <f>+'BOP PIIE data'!P122</f>
        <v>0</v>
      </c>
      <c r="O122" s="3">
        <f>+'BOP PIIE data'!V122</f>
        <v>0</v>
      </c>
      <c r="P122" s="3">
        <f>+'BOP PIIE data'!Q122</f>
        <v>0</v>
      </c>
      <c r="Q122" s="3">
        <f>+'BOP PIIE data'!W122</f>
        <v>0</v>
      </c>
      <c r="R122" s="3">
        <f>+'BOP PIIE data'!R122</f>
        <v>-51279000000</v>
      </c>
      <c r="S122" s="3">
        <f>+'BOP PIIE data'!X122</f>
        <v>-31286000000</v>
      </c>
      <c r="T122" s="3">
        <f>+'BOP PIIE data'!S122</f>
        <v>3177000000</v>
      </c>
      <c r="U122" s="10">
        <f>+'BOP PIIE data'!J122</f>
        <v>-23646000000</v>
      </c>
      <c r="V122" s="10">
        <f>+'BOP PIIE data'!M122</f>
        <v>-14351000000</v>
      </c>
      <c r="W122" s="10">
        <f t="shared" si="2"/>
        <v>0</v>
      </c>
      <c r="X122" s="10">
        <f t="shared" si="3"/>
        <v>0</v>
      </c>
    </row>
    <row r="123" spans="1:24" x14ac:dyDescent="0.25">
      <c r="A123" s="5">
        <v>32964</v>
      </c>
      <c r="B123" s="3">
        <f>+'BOP PIIE data'!B123</f>
        <v>96273000000</v>
      </c>
      <c r="C123" s="3">
        <f>+'BOP PIIE data'!F123</f>
        <v>121782000000</v>
      </c>
      <c r="D123" s="3">
        <f>+'BOP PIIE data'!C123</f>
        <v>35988000000</v>
      </c>
      <c r="E123" s="3">
        <f>+'BOP PIIE data'!G123</f>
        <v>28764000000</v>
      </c>
      <c r="F123" s="3">
        <f>+'BOP PIIE data'!D123</f>
        <v>43170000000</v>
      </c>
      <c r="G123" s="3">
        <f>+'BOP PIIE data'!H123</f>
        <v>36764000000</v>
      </c>
      <c r="H123" s="3">
        <f>+'BOP PIIE data'!E123</f>
        <v>0</v>
      </c>
      <c r="I123" s="3">
        <f>+'BOP PIIE data'!I123</f>
        <v>7644000000</v>
      </c>
      <c r="J123" s="3">
        <f>+'BOP PIIE data'!N123</f>
        <v>7790000000</v>
      </c>
      <c r="K123" s="3">
        <f>+'BOP PIIE data'!T123</f>
        <v>16913000000</v>
      </c>
      <c r="L123" s="3">
        <f>+'BOP PIIE data'!O123</f>
        <v>13725000000</v>
      </c>
      <c r="M123" s="3">
        <f>+'BOP PIIE data'!U123</f>
        <v>6756000000</v>
      </c>
      <c r="N123" s="3">
        <f>+'BOP PIIE data'!P123</f>
        <v>0</v>
      </c>
      <c r="O123" s="3">
        <f>+'BOP PIIE data'!V123</f>
        <v>0</v>
      </c>
      <c r="P123" s="3">
        <f>+'BOP PIIE data'!Q123</f>
        <v>0</v>
      </c>
      <c r="Q123" s="3">
        <f>+'BOP PIIE data'!W123</f>
        <v>0</v>
      </c>
      <c r="R123" s="3">
        <f>+'BOP PIIE data'!R123</f>
        <v>19199000000</v>
      </c>
      <c r="S123" s="3">
        <f>+'BOP PIIE data'!X123</f>
        <v>20339000000</v>
      </c>
      <c r="T123" s="3">
        <f>+'BOP PIIE data'!S123</f>
        <v>-371000000</v>
      </c>
      <c r="U123" s="10">
        <f>+'BOP PIIE data'!J123</f>
        <v>-19524000000</v>
      </c>
      <c r="V123" s="10">
        <f>+'BOP PIIE data'!M123</f>
        <v>-3665000000</v>
      </c>
      <c r="W123" s="10">
        <f t="shared" si="2"/>
        <v>1000000</v>
      </c>
      <c r="X123" s="10">
        <f t="shared" si="3"/>
        <v>0</v>
      </c>
    </row>
    <row r="124" spans="1:24" x14ac:dyDescent="0.25">
      <c r="A124" s="5">
        <v>33055</v>
      </c>
      <c r="B124" s="3">
        <f>+'BOP PIIE data'!B124</f>
        <v>97227000000</v>
      </c>
      <c r="C124" s="3">
        <f>+'BOP PIIE data'!F124</f>
        <v>124132000000</v>
      </c>
      <c r="D124" s="3">
        <f>+'BOP PIIE data'!C124</f>
        <v>37402000000</v>
      </c>
      <c r="E124" s="3">
        <f>+'BOP PIIE data'!G124</f>
        <v>29923000000</v>
      </c>
      <c r="F124" s="3">
        <f>+'BOP PIIE data'!D124</f>
        <v>43183000000</v>
      </c>
      <c r="G124" s="3">
        <f>+'BOP PIIE data'!H124</f>
        <v>37956000000</v>
      </c>
      <c r="H124" s="3">
        <f>+'BOP PIIE data'!E124</f>
        <v>0</v>
      </c>
      <c r="I124" s="3">
        <f>+'BOP PIIE data'!I124</f>
        <v>7339000000</v>
      </c>
      <c r="J124" s="3">
        <f>+'BOP PIIE data'!N124</f>
        <v>29124000000</v>
      </c>
      <c r="K124" s="3">
        <f>+'BOP PIIE data'!T124</f>
        <v>19540000000</v>
      </c>
      <c r="L124" s="3">
        <f>+'BOP PIIE data'!O124</f>
        <v>9996000000</v>
      </c>
      <c r="M124" s="3">
        <f>+'BOP PIIE data'!U124</f>
        <v>9213000000</v>
      </c>
      <c r="N124" s="3">
        <f>+'BOP PIIE data'!P124</f>
        <v>0</v>
      </c>
      <c r="O124" s="3">
        <f>+'BOP PIIE data'!V124</f>
        <v>0</v>
      </c>
      <c r="P124" s="3">
        <f>+'BOP PIIE data'!Q124</f>
        <v>0</v>
      </c>
      <c r="Q124" s="3">
        <f>+'BOP PIIE data'!W124</f>
        <v>0</v>
      </c>
      <c r="R124" s="3">
        <f>+'BOP PIIE data'!R124</f>
        <v>17561000000</v>
      </c>
      <c r="S124" s="3">
        <f>+'BOP PIIE data'!X124</f>
        <v>45095000000</v>
      </c>
      <c r="T124" s="3">
        <f>+'BOP PIIE data'!S124</f>
        <v>-1739000000</v>
      </c>
      <c r="U124" s="10">
        <f>+'BOP PIIE data'!J124</f>
        <v>-21537000000</v>
      </c>
      <c r="V124" s="10">
        <f>+'BOP PIIE data'!M124</f>
        <v>-18906000000</v>
      </c>
      <c r="W124" s="10">
        <f t="shared" si="2"/>
        <v>-1000000</v>
      </c>
      <c r="X124" s="10">
        <f t="shared" si="3"/>
        <v>0</v>
      </c>
    </row>
    <row r="125" spans="1:24" x14ac:dyDescent="0.25">
      <c r="A125" s="5">
        <v>33147</v>
      </c>
      <c r="B125" s="3">
        <f>+'BOP PIIE data'!B125</f>
        <v>98831000000</v>
      </c>
      <c r="C125" s="3">
        <f>+'BOP PIIE data'!F125</f>
        <v>127577000000</v>
      </c>
      <c r="D125" s="3">
        <f>+'BOP PIIE data'!C125</f>
        <v>39428000000</v>
      </c>
      <c r="E125" s="3">
        <f>+'BOP PIIE data'!G125</f>
        <v>30795000000</v>
      </c>
      <c r="F125" s="3">
        <f>+'BOP PIIE data'!D125</f>
        <v>47541000000</v>
      </c>
      <c r="G125" s="3">
        <f>+'BOP PIIE data'!H125</f>
        <v>36553000000</v>
      </c>
      <c r="H125" s="3">
        <f>+'BOP PIIE data'!E125</f>
        <v>0</v>
      </c>
      <c r="I125" s="3">
        <f>+'BOP PIIE data'!I125</f>
        <v>5133000000</v>
      </c>
      <c r="J125" s="3">
        <f>+'BOP PIIE data'!N125</f>
        <v>11313000000</v>
      </c>
      <c r="K125" s="3">
        <f>+'BOP PIIE data'!T125</f>
        <v>17709000000</v>
      </c>
      <c r="L125" s="3">
        <f>+'BOP PIIE data'!O125</f>
        <v>6953000000</v>
      </c>
      <c r="M125" s="3">
        <f>+'BOP PIIE data'!U125</f>
        <v>17763000000</v>
      </c>
      <c r="N125" s="3">
        <f>+'BOP PIIE data'!P125</f>
        <v>0</v>
      </c>
      <c r="O125" s="3">
        <f>+'BOP PIIE data'!V125</f>
        <v>0</v>
      </c>
      <c r="P125" s="3">
        <f>+'BOP PIIE data'!Q125</f>
        <v>0</v>
      </c>
      <c r="Q125" s="3">
        <f>+'BOP PIIE data'!W125</f>
        <v>0</v>
      </c>
      <c r="R125" s="3">
        <f>+'BOP PIIE data'!R125</f>
        <v>25858000000</v>
      </c>
      <c r="S125" s="3">
        <f>+'BOP PIIE data'!X125</f>
        <v>30947000000</v>
      </c>
      <c r="T125" s="3">
        <f>+'BOP PIIE data'!S125</f>
        <v>1091000000</v>
      </c>
      <c r="U125" s="10">
        <f>+'BOP PIIE data'!J125</f>
        <v>-14258000000</v>
      </c>
      <c r="V125" s="10">
        <f>+'BOP PIIE data'!M125</f>
        <v>-21204000000</v>
      </c>
      <c r="W125" s="10">
        <f t="shared" si="2"/>
        <v>0</v>
      </c>
      <c r="X125" s="10">
        <f t="shared" si="3"/>
        <v>0</v>
      </c>
    </row>
    <row r="126" spans="1:24" x14ac:dyDescent="0.25">
      <c r="A126" s="5">
        <v>33239</v>
      </c>
      <c r="B126" s="3">
        <f>+'BOP PIIE data'!B126</f>
        <v>101258000000</v>
      </c>
      <c r="C126" s="3">
        <f>+'BOP PIIE data'!F126</f>
        <v>122326000000</v>
      </c>
      <c r="D126" s="3">
        <f>+'BOP PIIE data'!C126</f>
        <v>37891000000</v>
      </c>
      <c r="E126" s="3">
        <f>+'BOP PIIE data'!G126</f>
        <v>29801000000</v>
      </c>
      <c r="F126" s="3">
        <f>+'BOP PIIE data'!D126</f>
        <v>43576000000</v>
      </c>
      <c r="G126" s="3">
        <f>+'BOP PIIE data'!H126</f>
        <v>35468000000</v>
      </c>
      <c r="H126" s="3">
        <f>+'BOP PIIE data'!E126</f>
        <v>0</v>
      </c>
      <c r="I126" s="3">
        <f>+'BOP PIIE data'!I126</f>
        <v>-14828000000</v>
      </c>
      <c r="J126" s="3">
        <f>+'BOP PIIE data'!N126</f>
        <v>17887000000</v>
      </c>
      <c r="K126" s="3">
        <f>+'BOP PIIE data'!T126</f>
        <v>7644000000</v>
      </c>
      <c r="L126" s="3">
        <f>+'BOP PIIE data'!O126</f>
        <v>8301000000</v>
      </c>
      <c r="M126" s="3">
        <f>+'BOP PIIE data'!U126</f>
        <v>10687000000</v>
      </c>
      <c r="N126" s="3">
        <f>+'BOP PIIE data'!P126</f>
        <v>0</v>
      </c>
      <c r="O126" s="3">
        <f>+'BOP PIIE data'!V126</f>
        <v>0</v>
      </c>
      <c r="P126" s="3">
        <f>+'BOP PIIE data'!Q126</f>
        <v>0</v>
      </c>
      <c r="Q126" s="3">
        <f>+'BOP PIIE data'!W126</f>
        <v>0</v>
      </c>
      <c r="R126" s="3">
        <f>+'BOP PIIE data'!R126</f>
        <v>-12402000000</v>
      </c>
      <c r="S126" s="3">
        <f>+'BOP PIIE data'!X126</f>
        <v>-7173000000</v>
      </c>
      <c r="T126" s="3">
        <f>+'BOP PIIE data'!S126</f>
        <v>353000000</v>
      </c>
      <c r="U126" s="10">
        <f>+'BOP PIIE data'!J126</f>
        <v>9957000000</v>
      </c>
      <c r="V126" s="10">
        <f>+'BOP PIIE data'!M126</f>
        <v>2981000000</v>
      </c>
      <c r="W126" s="10">
        <f t="shared" si="2"/>
        <v>1000000</v>
      </c>
      <c r="X126" s="10">
        <f t="shared" si="3"/>
        <v>0</v>
      </c>
    </row>
    <row r="127" spans="1:24" x14ac:dyDescent="0.25">
      <c r="A127" s="5">
        <v>33329</v>
      </c>
      <c r="B127" s="3">
        <f>+'BOP PIIE data'!B127</f>
        <v>102674000000</v>
      </c>
      <c r="C127" s="3">
        <f>+'BOP PIIE data'!F127</f>
        <v>120103000000</v>
      </c>
      <c r="D127" s="3">
        <f>+'BOP PIIE data'!C127</f>
        <v>40745000000</v>
      </c>
      <c r="E127" s="3">
        <f>+'BOP PIIE data'!G127</f>
        <v>29660000000</v>
      </c>
      <c r="F127" s="3">
        <f>+'BOP PIIE data'!D127</f>
        <v>38787000000</v>
      </c>
      <c r="G127" s="3">
        <f>+'BOP PIIE data'!H127</f>
        <v>33510000000</v>
      </c>
      <c r="H127" s="3">
        <f>+'BOP PIIE data'!E127</f>
        <v>0</v>
      </c>
      <c r="I127" s="3">
        <f>+'BOP PIIE data'!I127</f>
        <v>-3593000000</v>
      </c>
      <c r="J127" s="3">
        <f>+'BOP PIIE data'!N127</f>
        <v>1475000000</v>
      </c>
      <c r="K127" s="3">
        <f>+'BOP PIIE data'!T127</f>
        <v>13623000000</v>
      </c>
      <c r="L127" s="3">
        <f>+'BOP PIIE data'!O127</f>
        <v>2976000000</v>
      </c>
      <c r="M127" s="3">
        <f>+'BOP PIIE data'!U127</f>
        <v>24986000000</v>
      </c>
      <c r="N127" s="3">
        <f>+'BOP PIIE data'!P127</f>
        <v>0</v>
      </c>
      <c r="O127" s="3">
        <f>+'BOP PIIE data'!V127</f>
        <v>0</v>
      </c>
      <c r="P127" s="3">
        <f>+'BOP PIIE data'!Q127</f>
        <v>0</v>
      </c>
      <c r="Q127" s="3">
        <f>+'BOP PIIE data'!W127</f>
        <v>0</v>
      </c>
      <c r="R127" s="3">
        <f>+'BOP PIIE data'!R127</f>
        <v>-3937000000</v>
      </c>
      <c r="S127" s="3">
        <f>+'BOP PIIE data'!X127</f>
        <v>-26349000000</v>
      </c>
      <c r="T127" s="3">
        <f>+'BOP PIIE data'!S127</f>
        <v>-1014000000</v>
      </c>
      <c r="U127" s="10">
        <f>+'BOP PIIE data'!J127</f>
        <v>2525000000</v>
      </c>
      <c r="V127" s="10">
        <f>+'BOP PIIE data'!M127</f>
        <v>-12760000000</v>
      </c>
      <c r="W127" s="10">
        <f t="shared" si="2"/>
        <v>1000000</v>
      </c>
      <c r="X127" s="10">
        <f t="shared" si="3"/>
        <v>0</v>
      </c>
    </row>
    <row r="128" spans="1:24" x14ac:dyDescent="0.25">
      <c r="A128" s="5">
        <v>33420</v>
      </c>
      <c r="B128" s="3">
        <f>+'BOP PIIE data'!B128</f>
        <v>104238000000</v>
      </c>
      <c r="C128" s="3">
        <f>+'BOP PIIE data'!F128</f>
        <v>122448000000</v>
      </c>
      <c r="D128" s="3">
        <f>+'BOP PIIE data'!C128</f>
        <v>41860000000</v>
      </c>
      <c r="E128" s="3">
        <f>+'BOP PIIE data'!G128</f>
        <v>29200000000</v>
      </c>
      <c r="F128" s="3">
        <f>+'BOP PIIE data'!D128</f>
        <v>37079000000</v>
      </c>
      <c r="G128" s="3">
        <f>+'BOP PIIE data'!H128</f>
        <v>32683000000</v>
      </c>
      <c r="H128" s="3">
        <f>+'BOP PIIE data'!E128</f>
        <v>0</v>
      </c>
      <c r="I128" s="3">
        <f>+'BOP PIIE data'!I128</f>
        <v>3033000000</v>
      </c>
      <c r="J128" s="3">
        <f>+'BOP PIIE data'!N128</f>
        <v>22487000000</v>
      </c>
      <c r="K128" s="3">
        <f>+'BOP PIIE data'!T128</f>
        <v>11778000000</v>
      </c>
      <c r="L128" s="3">
        <f>+'BOP PIIE data'!O128</f>
        <v>15444000000</v>
      </c>
      <c r="M128" s="3">
        <f>+'BOP PIIE data'!U128</f>
        <v>14182000000</v>
      </c>
      <c r="N128" s="3">
        <f>+'BOP PIIE data'!P128</f>
        <v>0</v>
      </c>
      <c r="O128" s="3">
        <f>+'BOP PIIE data'!V128</f>
        <v>0</v>
      </c>
      <c r="P128" s="3">
        <f>+'BOP PIIE data'!Q128</f>
        <v>0</v>
      </c>
      <c r="Q128" s="3">
        <f>+'BOP PIIE data'!W128</f>
        <v>0</v>
      </c>
      <c r="R128" s="3">
        <f>+'BOP PIIE data'!R128</f>
        <v>-5023000000</v>
      </c>
      <c r="S128" s="3">
        <f>+'BOP PIIE data'!X128</f>
        <v>19747000000</v>
      </c>
      <c r="T128" s="3">
        <f>+'BOP PIIE data'!S128</f>
        <v>-3877000000</v>
      </c>
      <c r="U128" s="10">
        <f>+'BOP PIIE data'!J128</f>
        <v>-4186000000</v>
      </c>
      <c r="V128" s="10">
        <f>+'BOP PIIE data'!M128</f>
        <v>-16676000000</v>
      </c>
      <c r="W128" s="10">
        <f t="shared" si="2"/>
        <v>-1000000</v>
      </c>
      <c r="X128" s="10">
        <f t="shared" si="3"/>
        <v>0</v>
      </c>
    </row>
    <row r="129" spans="1:24" x14ac:dyDescent="0.25">
      <c r="A129" s="5">
        <v>33512</v>
      </c>
      <c r="B129" s="3">
        <f>+'BOP PIIE data'!B129</f>
        <v>105913000000</v>
      </c>
      <c r="C129" s="3">
        <f>+'BOP PIIE data'!F129</f>
        <v>126143000000</v>
      </c>
      <c r="D129" s="3">
        <f>+'BOP PIIE data'!C129</f>
        <v>43766000000</v>
      </c>
      <c r="E129" s="3">
        <f>+'BOP PIIE data'!G129</f>
        <v>29799000000</v>
      </c>
      <c r="F129" s="3">
        <f>+'BOP PIIE data'!D129</f>
        <v>35890000000</v>
      </c>
      <c r="G129" s="3">
        <f>+'BOP PIIE data'!H129</f>
        <v>29540000000</v>
      </c>
      <c r="H129" s="3">
        <f>+'BOP PIIE data'!E129</f>
        <v>0</v>
      </c>
      <c r="I129" s="3">
        <f>+'BOP PIIE data'!I129</f>
        <v>5488000000</v>
      </c>
      <c r="J129" s="3">
        <f>+'BOP PIIE data'!N129</f>
        <v>7406000000</v>
      </c>
      <c r="K129" s="3">
        <f>+'BOP PIIE data'!T129</f>
        <v>1490000000</v>
      </c>
      <c r="L129" s="3">
        <f>+'BOP PIIE data'!O129</f>
        <v>5332000000</v>
      </c>
      <c r="M129" s="3">
        <f>+'BOP PIIE data'!U129</f>
        <v>22707000000</v>
      </c>
      <c r="N129" s="3">
        <f>+'BOP PIIE data'!P129</f>
        <v>0</v>
      </c>
      <c r="O129" s="3">
        <f>+'BOP PIIE data'!V129</f>
        <v>0</v>
      </c>
      <c r="P129" s="3">
        <f>+'BOP PIIE data'!Q129</f>
        <v>0</v>
      </c>
      <c r="Q129" s="3">
        <f>+'BOP PIIE data'!W129</f>
        <v>0</v>
      </c>
      <c r="R129" s="3">
        <f>+'BOP PIIE data'!R129</f>
        <v>21570000000</v>
      </c>
      <c r="S129" s="3">
        <f>+'BOP PIIE data'!X129</f>
        <v>26264000000</v>
      </c>
      <c r="T129" s="3">
        <f>+'BOP PIIE data'!S129</f>
        <v>-1225000000</v>
      </c>
      <c r="U129" s="10">
        <f>+'BOP PIIE data'!J129</f>
        <v>-5401000000</v>
      </c>
      <c r="V129" s="10">
        <f>+'BOP PIIE data'!M129</f>
        <v>-17378000000</v>
      </c>
      <c r="W129" s="10">
        <f t="shared" si="2"/>
        <v>0</v>
      </c>
      <c r="X129" s="10">
        <f t="shared" si="3"/>
        <v>0</v>
      </c>
    </row>
    <row r="130" spans="1:24" x14ac:dyDescent="0.25">
      <c r="A130" s="5">
        <v>33604</v>
      </c>
      <c r="B130" s="3">
        <f>+'BOP PIIE data'!B130</f>
        <v>108062000000</v>
      </c>
      <c r="C130" s="3">
        <f>+'BOP PIIE data'!F130</f>
        <v>127962000000</v>
      </c>
      <c r="D130" s="3">
        <f>+'BOP PIIE data'!C130</f>
        <v>44164000000</v>
      </c>
      <c r="E130" s="3">
        <f>+'BOP PIIE data'!G130</f>
        <v>29762000000</v>
      </c>
      <c r="F130" s="3">
        <f>+'BOP PIIE data'!D130</f>
        <v>35560000000</v>
      </c>
      <c r="G130" s="3">
        <f>+'BOP PIIE data'!H130</f>
        <v>29086000000</v>
      </c>
      <c r="H130" s="3">
        <f>+'BOP PIIE data'!E130</f>
        <v>0</v>
      </c>
      <c r="I130" s="3">
        <f>+'BOP PIIE data'!I130</f>
        <v>7210000000</v>
      </c>
      <c r="J130" s="3">
        <f>+'BOP PIIE data'!N130</f>
        <v>21939000000</v>
      </c>
      <c r="K130" s="3">
        <f>+'BOP PIIE data'!T130</f>
        <v>3331000000</v>
      </c>
      <c r="L130" s="3">
        <f>+'BOP PIIE data'!O130</f>
        <v>2723000000</v>
      </c>
      <c r="M130" s="3">
        <f>+'BOP PIIE data'!U130</f>
        <v>20513000000</v>
      </c>
      <c r="N130" s="3">
        <f>+'BOP PIIE data'!P130</f>
        <v>0</v>
      </c>
      <c r="O130" s="3">
        <f>+'BOP PIIE data'!V130</f>
        <v>0</v>
      </c>
      <c r="P130" s="3">
        <f>+'BOP PIIE data'!Q130</f>
        <v>0</v>
      </c>
      <c r="Q130" s="3">
        <f>+'BOP PIIE data'!W130</f>
        <v>0</v>
      </c>
      <c r="R130" s="3">
        <f>+'BOP PIIE data'!R130</f>
        <v>-13047000000</v>
      </c>
      <c r="S130" s="3">
        <f>+'BOP PIIE data'!X130</f>
        <v>7614000000</v>
      </c>
      <c r="T130" s="3">
        <f>+'BOP PIIE data'!S130</f>
        <v>1057000000</v>
      </c>
      <c r="U130" s="10">
        <f>+'BOP PIIE data'!J130</f>
        <v>-6234000000</v>
      </c>
      <c r="V130" s="10">
        <f>+'BOP PIIE data'!M130</f>
        <v>-18786000000</v>
      </c>
      <c r="W130" s="10">
        <f t="shared" si="2"/>
        <v>0</v>
      </c>
      <c r="X130" s="10">
        <f t="shared" si="3"/>
        <v>0</v>
      </c>
    </row>
    <row r="131" spans="1:24" x14ac:dyDescent="0.25">
      <c r="A131" s="5">
        <v>33695</v>
      </c>
      <c r="B131" s="3">
        <f>+'BOP PIIE data'!B131</f>
        <v>107941000000</v>
      </c>
      <c r="C131" s="3">
        <f>+'BOP PIIE data'!F131</f>
        <v>132484000000</v>
      </c>
      <c r="D131" s="3">
        <f>+'BOP PIIE data'!C131</f>
        <v>44133000000</v>
      </c>
      <c r="E131" s="3">
        <f>+'BOP PIIE data'!G131</f>
        <v>29443000000</v>
      </c>
      <c r="F131" s="3">
        <f>+'BOP PIIE data'!D131</f>
        <v>36063000000</v>
      </c>
      <c r="G131" s="3">
        <f>+'BOP PIIE data'!H131</f>
        <v>29750000000</v>
      </c>
      <c r="H131" s="3">
        <f>+'BOP PIIE data'!E131</f>
        <v>0</v>
      </c>
      <c r="I131" s="3">
        <f>+'BOP PIIE data'!I131</f>
        <v>8349000000</v>
      </c>
      <c r="J131" s="3">
        <f>+'BOP PIIE data'!N131</f>
        <v>15005000000</v>
      </c>
      <c r="K131" s="3">
        <f>+'BOP PIIE data'!T131</f>
        <v>10654000000</v>
      </c>
      <c r="L131" s="3">
        <f>+'BOP PIIE data'!O131</f>
        <v>7072000000</v>
      </c>
      <c r="M131" s="3">
        <f>+'BOP PIIE data'!U131</f>
        <v>33150000000</v>
      </c>
      <c r="N131" s="3">
        <f>+'BOP PIIE data'!P131</f>
        <v>0</v>
      </c>
      <c r="O131" s="3">
        <f>+'BOP PIIE data'!V131</f>
        <v>0</v>
      </c>
      <c r="P131" s="3">
        <f>+'BOP PIIE data'!Q131</f>
        <v>0</v>
      </c>
      <c r="Q131" s="3">
        <f>+'BOP PIIE data'!W131</f>
        <v>0</v>
      </c>
      <c r="R131" s="3">
        <f>+'BOP PIIE data'!R131</f>
        <v>359000000</v>
      </c>
      <c r="S131" s="3">
        <f>+'BOP PIIE data'!X131</f>
        <v>10667000000</v>
      </c>
      <c r="T131" s="3">
        <f>+'BOP PIIE data'!S131</f>
        <v>-1464000000</v>
      </c>
      <c r="U131" s="10">
        <f>+'BOP PIIE data'!J131</f>
        <v>-11890000000</v>
      </c>
      <c r="V131" s="10">
        <f>+'BOP PIIE data'!M131</f>
        <v>-33499000000</v>
      </c>
      <c r="W131" s="10">
        <f t="shared" ref="W131:W194" si="4">+B131-C131+D131-E131+F131-G131+H131-I131-U131</f>
        <v>1000000</v>
      </c>
      <c r="X131" s="10">
        <f t="shared" ref="X131:X194" si="5">+J131-K131+L131-M131+R131-S131+T131-V131</f>
        <v>0</v>
      </c>
    </row>
    <row r="132" spans="1:24" x14ac:dyDescent="0.25">
      <c r="A132" s="5">
        <v>33786</v>
      </c>
      <c r="B132" s="3">
        <f>+'BOP PIIE data'!B132</f>
        <v>110847000000</v>
      </c>
      <c r="C132" s="3">
        <f>+'BOP PIIE data'!F132</f>
        <v>136048000000</v>
      </c>
      <c r="D132" s="3">
        <f>+'BOP PIIE data'!C132</f>
        <v>44609000000</v>
      </c>
      <c r="E132" s="3">
        <f>+'BOP PIIE data'!G132</f>
        <v>30175000000</v>
      </c>
      <c r="F132" s="3">
        <f>+'BOP PIIE data'!D132</f>
        <v>33946000000</v>
      </c>
      <c r="G132" s="3">
        <f>+'BOP PIIE data'!H132</f>
        <v>28364000000</v>
      </c>
      <c r="H132" s="3">
        <f>+'BOP PIIE data'!E132</f>
        <v>0</v>
      </c>
      <c r="I132" s="3">
        <f>+'BOP PIIE data'!I132</f>
        <v>9517000000</v>
      </c>
      <c r="J132" s="3">
        <f>+'BOP PIIE data'!N132</f>
        <v>12296000000</v>
      </c>
      <c r="K132" s="3">
        <f>+'BOP PIIE data'!T132</f>
        <v>10037000000</v>
      </c>
      <c r="L132" s="3">
        <f>+'BOP PIIE data'!O132</f>
        <v>20235000000</v>
      </c>
      <c r="M132" s="3">
        <f>+'BOP PIIE data'!U132</f>
        <v>8371000000</v>
      </c>
      <c r="N132" s="3">
        <f>+'BOP PIIE data'!P132</f>
        <v>0</v>
      </c>
      <c r="O132" s="3">
        <f>+'BOP PIIE data'!V132</f>
        <v>0</v>
      </c>
      <c r="P132" s="3">
        <f>+'BOP PIIE data'!Q132</f>
        <v>0</v>
      </c>
      <c r="Q132" s="3">
        <f>+'BOP PIIE data'!W132</f>
        <v>0</v>
      </c>
      <c r="R132" s="3">
        <f>+'BOP PIIE data'!R132</f>
        <v>-9870000000</v>
      </c>
      <c r="S132" s="3">
        <f>+'BOP PIIE data'!X132</f>
        <v>23662000000</v>
      </c>
      <c r="T132" s="3">
        <f>+'BOP PIIE data'!S132</f>
        <v>-1952000000</v>
      </c>
      <c r="U132" s="10">
        <f>+'BOP PIIE data'!J132</f>
        <v>-14703000000</v>
      </c>
      <c r="V132" s="10">
        <f>+'BOP PIIE data'!M132</f>
        <v>-21361000000</v>
      </c>
      <c r="W132" s="10">
        <f t="shared" si="4"/>
        <v>1000000</v>
      </c>
      <c r="X132" s="10">
        <f t="shared" si="5"/>
        <v>0</v>
      </c>
    </row>
    <row r="133" spans="1:24" x14ac:dyDescent="0.25">
      <c r="A133" s="5">
        <v>33878</v>
      </c>
      <c r="B133" s="3">
        <f>+'BOP PIIE data'!B133</f>
        <v>112781000000</v>
      </c>
      <c r="C133" s="3">
        <f>+'BOP PIIE data'!F133</f>
        <v>140034000000</v>
      </c>
      <c r="D133" s="3">
        <f>+'BOP PIIE data'!C133</f>
        <v>44343000000</v>
      </c>
      <c r="E133" s="3">
        <f>+'BOP PIIE data'!G133</f>
        <v>30182000000</v>
      </c>
      <c r="F133" s="3">
        <f>+'BOP PIIE data'!D133</f>
        <v>33511000000</v>
      </c>
      <c r="G133" s="3">
        <f>+'BOP PIIE data'!H133</f>
        <v>27645000000</v>
      </c>
      <c r="H133" s="3">
        <f>+'BOP PIIE data'!E133</f>
        <v>0</v>
      </c>
      <c r="I133" s="3">
        <f>+'BOP PIIE data'!I133</f>
        <v>11561000000</v>
      </c>
      <c r="J133" s="3">
        <f>+'BOP PIIE data'!N133</f>
        <v>9515000000</v>
      </c>
      <c r="K133" s="3">
        <f>+'BOP PIIE data'!T133</f>
        <v>6293000000</v>
      </c>
      <c r="L133" s="3">
        <f>+'BOP PIIE data'!O133</f>
        <v>20654000000</v>
      </c>
      <c r="M133" s="3">
        <f>+'BOP PIIE data'!U133</f>
        <v>30165000000</v>
      </c>
      <c r="N133" s="3">
        <f>+'BOP PIIE data'!P133</f>
        <v>0</v>
      </c>
      <c r="O133" s="3">
        <f>+'BOP PIIE data'!V133</f>
        <v>0</v>
      </c>
      <c r="P133" s="3">
        <f>+'BOP PIIE data'!Q133</f>
        <v>0</v>
      </c>
      <c r="Q133" s="3">
        <f>+'BOP PIIE data'!W133</f>
        <v>0</v>
      </c>
      <c r="R133" s="3">
        <f>+'BOP PIIE data'!R133</f>
        <v>1920000000</v>
      </c>
      <c r="S133" s="3">
        <f>+'BOP PIIE data'!X133</f>
        <v>14385000000</v>
      </c>
      <c r="T133" s="3">
        <f>+'BOP PIIE data'!S133</f>
        <v>-1542000000</v>
      </c>
      <c r="U133" s="10">
        <f>+'BOP PIIE data'!J133</f>
        <v>-18787000000</v>
      </c>
      <c r="V133" s="10">
        <f>+'BOP PIIE data'!M133</f>
        <v>-20296000000</v>
      </c>
      <c r="W133" s="10">
        <f t="shared" si="4"/>
        <v>0</v>
      </c>
      <c r="X133" s="10">
        <f t="shared" si="5"/>
        <v>0</v>
      </c>
    </row>
    <row r="134" spans="1:24" x14ac:dyDescent="0.25">
      <c r="A134" s="5">
        <v>33970</v>
      </c>
      <c r="B134" s="3">
        <f>+'BOP PIIE data'!B134</f>
        <v>112099000000</v>
      </c>
      <c r="C134" s="3">
        <f>+'BOP PIIE data'!F134</f>
        <v>142331000000</v>
      </c>
      <c r="D134" s="3">
        <f>+'BOP PIIE data'!C134</f>
        <v>45984000000</v>
      </c>
      <c r="E134" s="3">
        <f>+'BOP PIIE data'!G134</f>
        <v>29996000000</v>
      </c>
      <c r="F134" s="3">
        <f>+'BOP PIIE data'!D134</f>
        <v>34577000000</v>
      </c>
      <c r="G134" s="3">
        <f>+'BOP PIIE data'!H134</f>
        <v>26769000000</v>
      </c>
      <c r="H134" s="3">
        <f>+'BOP PIIE data'!E134</f>
        <v>0</v>
      </c>
      <c r="I134" s="3">
        <f>+'BOP PIIE data'!I134</f>
        <v>8339000000</v>
      </c>
      <c r="J134" s="3">
        <f>+'BOP PIIE data'!N134</f>
        <v>20159000000</v>
      </c>
      <c r="K134" s="3">
        <f>+'BOP PIIE data'!T134</f>
        <v>13237000000</v>
      </c>
      <c r="L134" s="3">
        <f>+'BOP PIIE data'!O134</f>
        <v>23499000000</v>
      </c>
      <c r="M134" s="3">
        <f>+'BOP PIIE data'!U134</f>
        <v>26548000000</v>
      </c>
      <c r="N134" s="3">
        <f>+'BOP PIIE data'!P134</f>
        <v>0</v>
      </c>
      <c r="O134" s="3">
        <f>+'BOP PIIE data'!V134</f>
        <v>0</v>
      </c>
      <c r="P134" s="3">
        <f>+'BOP PIIE data'!Q134</f>
        <v>0</v>
      </c>
      <c r="Q134" s="3">
        <f>+'BOP PIIE data'!W134</f>
        <v>0</v>
      </c>
      <c r="R134" s="3">
        <f>+'BOP PIIE data'!R134</f>
        <v>-17973000000</v>
      </c>
      <c r="S134" s="3">
        <f>+'BOP PIIE data'!X134</f>
        <v>-10077000000</v>
      </c>
      <c r="T134" s="3">
        <f>+'BOP PIIE data'!S134</f>
        <v>983000000</v>
      </c>
      <c r="U134" s="10">
        <f>+'BOP PIIE data'!J134</f>
        <v>-14777000000</v>
      </c>
      <c r="V134" s="10">
        <f>+'BOP PIIE data'!M134</f>
        <v>-3040000000</v>
      </c>
      <c r="W134" s="10">
        <f t="shared" si="4"/>
        <v>2000000</v>
      </c>
      <c r="X134" s="10">
        <f t="shared" si="5"/>
        <v>0</v>
      </c>
    </row>
    <row r="135" spans="1:24" x14ac:dyDescent="0.25">
      <c r="A135" s="5">
        <v>34060</v>
      </c>
      <c r="B135" s="3">
        <f>+'BOP PIIE data'!B135</f>
        <v>113257000000</v>
      </c>
      <c r="C135" s="3">
        <f>+'BOP PIIE data'!F135</f>
        <v>146800000000</v>
      </c>
      <c r="D135" s="3">
        <f>+'BOP PIIE data'!C135</f>
        <v>46457000000</v>
      </c>
      <c r="E135" s="3">
        <f>+'BOP PIIE data'!G135</f>
        <v>30661000000</v>
      </c>
      <c r="F135" s="3">
        <f>+'BOP PIIE data'!D135</f>
        <v>35114000000</v>
      </c>
      <c r="G135" s="3">
        <f>+'BOP PIIE data'!H135</f>
        <v>28934000000</v>
      </c>
      <c r="H135" s="3">
        <f>+'BOP PIIE data'!E135</f>
        <v>0</v>
      </c>
      <c r="I135" s="3">
        <f>+'BOP PIIE data'!I135</f>
        <v>9111000000</v>
      </c>
      <c r="J135" s="3">
        <f>+'BOP PIIE data'!N135</f>
        <v>25657000000</v>
      </c>
      <c r="K135" s="3">
        <f>+'BOP PIIE data'!T135</f>
        <v>13779000000</v>
      </c>
      <c r="L135" s="3">
        <f>+'BOP PIIE data'!O135</f>
        <v>27339000000</v>
      </c>
      <c r="M135" s="3">
        <f>+'BOP PIIE data'!U135</f>
        <v>30525000000</v>
      </c>
      <c r="N135" s="3">
        <f>+'BOP PIIE data'!P135</f>
        <v>0</v>
      </c>
      <c r="O135" s="3">
        <f>+'BOP PIIE data'!V135</f>
        <v>0</v>
      </c>
      <c r="P135" s="3">
        <f>+'BOP PIIE data'!Q135</f>
        <v>0</v>
      </c>
      <c r="Q135" s="3">
        <f>+'BOP PIIE data'!W135</f>
        <v>0</v>
      </c>
      <c r="R135" s="3">
        <f>+'BOP PIIE data'!R135</f>
        <v>-3938000000</v>
      </c>
      <c r="S135" s="3">
        <f>+'BOP PIIE data'!X135</f>
        <v>16688000000</v>
      </c>
      <c r="T135" s="3">
        <f>+'BOP PIIE data'!S135</f>
        <v>-822000000</v>
      </c>
      <c r="U135" s="10">
        <f>+'BOP PIIE data'!J135</f>
        <v>-20679000000</v>
      </c>
      <c r="V135" s="10">
        <f>+'BOP PIIE data'!M135</f>
        <v>-12756000000</v>
      </c>
      <c r="W135" s="10">
        <f t="shared" si="4"/>
        <v>1000000</v>
      </c>
      <c r="X135" s="10">
        <f t="shared" si="5"/>
        <v>0</v>
      </c>
    </row>
    <row r="136" spans="1:24" x14ac:dyDescent="0.25">
      <c r="A136" s="5">
        <v>34151</v>
      </c>
      <c r="B136" s="3">
        <f>+'BOP PIIE data'!B136</f>
        <v>112982000000</v>
      </c>
      <c r="C136" s="3">
        <f>+'BOP PIIE data'!F136</f>
        <v>147763000000</v>
      </c>
      <c r="D136" s="3">
        <f>+'BOP PIIE data'!C136</f>
        <v>46707000000</v>
      </c>
      <c r="E136" s="3">
        <f>+'BOP PIIE data'!G136</f>
        <v>30922000000</v>
      </c>
      <c r="F136" s="3">
        <f>+'BOP PIIE data'!D136</f>
        <v>35813000000</v>
      </c>
      <c r="G136" s="3">
        <f>+'BOP PIIE data'!H136</f>
        <v>28214000000</v>
      </c>
      <c r="H136" s="3">
        <f>+'BOP PIIE data'!E136</f>
        <v>0</v>
      </c>
      <c r="I136" s="3">
        <f>+'BOP PIIE data'!I136</f>
        <v>9906000000</v>
      </c>
      <c r="J136" s="3">
        <f>+'BOP PIIE data'!N136</f>
        <v>23760000000</v>
      </c>
      <c r="K136" s="3">
        <f>+'BOP PIIE data'!T136</f>
        <v>22294000000</v>
      </c>
      <c r="L136" s="3">
        <f>+'BOP PIIE data'!O136</f>
        <v>50395000000</v>
      </c>
      <c r="M136" s="3">
        <f>+'BOP PIIE data'!U136</f>
        <v>42512000000</v>
      </c>
      <c r="N136" s="3">
        <f>+'BOP PIIE data'!P136</f>
        <v>0</v>
      </c>
      <c r="O136" s="3">
        <f>+'BOP PIIE data'!V136</f>
        <v>0</v>
      </c>
      <c r="P136" s="3">
        <f>+'BOP PIIE data'!Q136</f>
        <v>0</v>
      </c>
      <c r="Q136" s="3">
        <f>+'BOP PIIE data'!W136</f>
        <v>0</v>
      </c>
      <c r="R136" s="3">
        <f>+'BOP PIIE data'!R136</f>
        <v>-11120000000</v>
      </c>
      <c r="S136" s="3">
        <f>+'BOP PIIE data'!X136</f>
        <v>30767000000</v>
      </c>
      <c r="T136" s="3">
        <f>+'BOP PIIE data'!S136</f>
        <v>545000000</v>
      </c>
      <c r="U136" s="10">
        <f>+'BOP PIIE data'!J136</f>
        <v>-21302000000</v>
      </c>
      <c r="V136" s="10">
        <f>+'BOP PIIE data'!M136</f>
        <v>-31993000000</v>
      </c>
      <c r="W136" s="10">
        <f t="shared" si="4"/>
        <v>-1000000</v>
      </c>
      <c r="X136" s="10">
        <f t="shared" si="5"/>
        <v>0</v>
      </c>
    </row>
    <row r="137" spans="1:24" x14ac:dyDescent="0.25">
      <c r="A137" s="5">
        <v>34243</v>
      </c>
      <c r="B137" s="3">
        <f>+'BOP PIIE data'!B137</f>
        <v>118605000000</v>
      </c>
      <c r="C137" s="3">
        <f>+'BOP PIIE data'!F137</f>
        <v>152500000000</v>
      </c>
      <c r="D137" s="3">
        <f>+'BOP PIIE data'!C137</f>
        <v>46766000000</v>
      </c>
      <c r="E137" s="3">
        <f>+'BOP PIIE data'!G137</f>
        <v>32202000000</v>
      </c>
      <c r="F137" s="3">
        <f>+'BOP PIIE data'!D137</f>
        <v>36101000000</v>
      </c>
      <c r="G137" s="3">
        <f>+'BOP PIIE data'!H137</f>
        <v>32371000000</v>
      </c>
      <c r="H137" s="3">
        <f>+'BOP PIIE data'!E137</f>
        <v>0</v>
      </c>
      <c r="I137" s="3">
        <f>+'BOP PIIE data'!I137</f>
        <v>12456000000</v>
      </c>
      <c r="J137" s="3">
        <f>+'BOP PIIE data'!N137</f>
        <v>13223000000</v>
      </c>
      <c r="K137" s="3">
        <f>+'BOP PIIE data'!T137</f>
        <v>900000000</v>
      </c>
      <c r="L137" s="3">
        <f>+'BOP PIIE data'!O137</f>
        <v>36684000000</v>
      </c>
      <c r="M137" s="3">
        <f>+'BOP PIIE data'!U137</f>
        <v>74802000000</v>
      </c>
      <c r="N137" s="3">
        <f>+'BOP PIIE data'!P137</f>
        <v>0</v>
      </c>
      <c r="O137" s="3">
        <f>+'BOP PIIE data'!V137</f>
        <v>0</v>
      </c>
      <c r="P137" s="3">
        <f>+'BOP PIIE data'!Q137</f>
        <v>0</v>
      </c>
      <c r="Q137" s="3">
        <f>+'BOP PIIE data'!W137</f>
        <v>0</v>
      </c>
      <c r="R137" s="3">
        <f>+'BOP PIIE data'!R137</f>
        <v>10335000000</v>
      </c>
      <c r="S137" s="3">
        <f>+'BOP PIIE data'!X137</f>
        <v>16631000000</v>
      </c>
      <c r="T137" s="3">
        <f>+'BOP PIIE data'!S137</f>
        <v>673000000</v>
      </c>
      <c r="U137" s="10">
        <f>+'BOP PIIE data'!J137</f>
        <v>-28058000000</v>
      </c>
      <c r="V137" s="10">
        <f>+'BOP PIIE data'!M137</f>
        <v>-31418000000</v>
      </c>
      <c r="W137" s="10">
        <f t="shared" si="4"/>
        <v>1000000</v>
      </c>
      <c r="X137" s="10">
        <f t="shared" si="5"/>
        <v>0</v>
      </c>
    </row>
    <row r="138" spans="1:24" x14ac:dyDescent="0.25">
      <c r="A138" s="5">
        <v>34335</v>
      </c>
      <c r="B138" s="3">
        <f>+'BOP PIIE data'!B138</f>
        <v>118833000000</v>
      </c>
      <c r="C138" s="3">
        <f>+'BOP PIIE data'!F138</f>
        <v>156303000000</v>
      </c>
      <c r="D138" s="3">
        <f>+'BOP PIIE data'!C138</f>
        <v>48362000000</v>
      </c>
      <c r="E138" s="3">
        <f>+'BOP PIIE data'!G138</f>
        <v>32809000000</v>
      </c>
      <c r="F138" s="3">
        <f>+'BOP PIIE data'!D138</f>
        <v>37704000000</v>
      </c>
      <c r="G138" s="3">
        <f>+'BOP PIIE data'!H138</f>
        <v>32273000000</v>
      </c>
      <c r="H138" s="3">
        <f>+'BOP PIIE data'!E138</f>
        <v>0</v>
      </c>
      <c r="I138" s="3">
        <f>+'BOP PIIE data'!I138</f>
        <v>8495000000</v>
      </c>
      <c r="J138" s="3">
        <f>+'BOP PIIE data'!N138</f>
        <v>30372000000</v>
      </c>
      <c r="K138" s="3">
        <f>+'BOP PIIE data'!T138</f>
        <v>7701000000</v>
      </c>
      <c r="L138" s="3">
        <f>+'BOP PIIE data'!O138</f>
        <v>9979000000</v>
      </c>
      <c r="M138" s="3">
        <f>+'BOP PIIE data'!U138</f>
        <v>36721000000</v>
      </c>
      <c r="N138" s="3">
        <f>+'BOP PIIE data'!P138</f>
        <v>0</v>
      </c>
      <c r="O138" s="3">
        <f>+'BOP PIIE data'!V138</f>
        <v>0</v>
      </c>
      <c r="P138" s="3">
        <f>+'BOP PIIE data'!Q138</f>
        <v>0</v>
      </c>
      <c r="Q138" s="3">
        <f>+'BOP PIIE data'!W138</f>
        <v>0</v>
      </c>
      <c r="R138" s="3">
        <f>+'BOP PIIE data'!R138</f>
        <v>1148000000</v>
      </c>
      <c r="S138" s="3">
        <f>+'BOP PIIE data'!X138</f>
        <v>46884000000</v>
      </c>
      <c r="T138" s="3">
        <f>+'BOP PIIE data'!S138</f>
        <v>59000000</v>
      </c>
      <c r="U138" s="10">
        <f>+'BOP PIIE data'!J138</f>
        <v>-24981000000</v>
      </c>
      <c r="V138" s="10">
        <f>+'BOP PIIE data'!M138</f>
        <v>-49748000000</v>
      </c>
      <c r="W138" s="10">
        <f t="shared" si="4"/>
        <v>0</v>
      </c>
      <c r="X138" s="10">
        <f t="shared" si="5"/>
        <v>0</v>
      </c>
    </row>
    <row r="139" spans="1:24" x14ac:dyDescent="0.25">
      <c r="A139" s="5">
        <v>34425</v>
      </c>
      <c r="B139" s="3">
        <f>+'BOP PIIE data'!B139</f>
        <v>122251000000</v>
      </c>
      <c r="C139" s="3">
        <f>+'BOP PIIE data'!F139</f>
        <v>163200000000</v>
      </c>
      <c r="D139" s="3">
        <f>+'BOP PIIE data'!C139</f>
        <v>49978000000</v>
      </c>
      <c r="E139" s="3">
        <f>+'BOP PIIE data'!G139</f>
        <v>33023000000</v>
      </c>
      <c r="F139" s="3">
        <f>+'BOP PIIE data'!D139</f>
        <v>40300000000</v>
      </c>
      <c r="G139" s="3">
        <f>+'BOP PIIE data'!H139</f>
        <v>35970000000</v>
      </c>
      <c r="H139" s="3">
        <f>+'BOP PIIE data'!E139</f>
        <v>0</v>
      </c>
      <c r="I139" s="3">
        <f>+'BOP PIIE data'!I139</f>
        <v>8914000000</v>
      </c>
      <c r="J139" s="3">
        <f>+'BOP PIIE data'!N139</f>
        <v>15110000000</v>
      </c>
      <c r="K139" s="3">
        <f>+'BOP PIIE data'!T139</f>
        <v>5946000000</v>
      </c>
      <c r="L139" s="3">
        <f>+'BOP PIIE data'!O139</f>
        <v>11796000000</v>
      </c>
      <c r="M139" s="3">
        <f>+'BOP PIIE data'!U139</f>
        <v>20700000000</v>
      </c>
      <c r="N139" s="3">
        <f>+'BOP PIIE data'!P139</f>
        <v>0</v>
      </c>
      <c r="O139" s="3">
        <f>+'BOP PIIE data'!V139</f>
        <v>0</v>
      </c>
      <c r="P139" s="3">
        <f>+'BOP PIIE data'!Q139</f>
        <v>0</v>
      </c>
      <c r="Q139" s="3">
        <f>+'BOP PIIE data'!W139</f>
        <v>0</v>
      </c>
      <c r="R139" s="3">
        <f>+'BOP PIIE data'!R139</f>
        <v>22486000000</v>
      </c>
      <c r="S139" s="3">
        <f>+'BOP PIIE data'!X139</f>
        <v>29812000000</v>
      </c>
      <c r="T139" s="3">
        <f>+'BOP PIIE data'!S139</f>
        <v>-3537000000</v>
      </c>
      <c r="U139" s="10">
        <f>+'BOP PIIE data'!J139</f>
        <v>-28578000000</v>
      </c>
      <c r="V139" s="10">
        <f>+'BOP PIIE data'!M139</f>
        <v>-10603000000</v>
      </c>
      <c r="W139" s="10">
        <f t="shared" si="4"/>
        <v>0</v>
      </c>
      <c r="X139" s="10">
        <f t="shared" si="5"/>
        <v>0</v>
      </c>
    </row>
    <row r="140" spans="1:24" x14ac:dyDescent="0.25">
      <c r="A140" s="5">
        <v>34516</v>
      </c>
      <c r="B140" s="3">
        <f>+'BOP PIIE data'!B140</f>
        <v>128947000000</v>
      </c>
      <c r="C140" s="3">
        <f>+'BOP PIIE data'!F140</f>
        <v>171342000000</v>
      </c>
      <c r="D140" s="3">
        <f>+'BOP PIIE data'!C140</f>
        <v>50667000000</v>
      </c>
      <c r="E140" s="3">
        <f>+'BOP PIIE data'!G140</f>
        <v>33624000000</v>
      </c>
      <c r="F140" s="3">
        <f>+'BOP PIIE data'!D140</f>
        <v>43921000000</v>
      </c>
      <c r="G140" s="3">
        <f>+'BOP PIIE data'!H140</f>
        <v>40092000000</v>
      </c>
      <c r="H140" s="3">
        <f>+'BOP PIIE data'!E140</f>
        <v>0</v>
      </c>
      <c r="I140" s="3">
        <f>+'BOP PIIE data'!I140</f>
        <v>10084000000</v>
      </c>
      <c r="J140" s="3">
        <f>+'BOP PIIE data'!N140</f>
        <v>20784000000</v>
      </c>
      <c r="K140" s="3">
        <f>+'BOP PIIE data'!T140</f>
        <v>17177000000</v>
      </c>
      <c r="L140" s="3">
        <f>+'BOP PIIE data'!O140</f>
        <v>10605000000</v>
      </c>
      <c r="M140" s="3">
        <f>+'BOP PIIE data'!U140</f>
        <v>26129000000</v>
      </c>
      <c r="N140" s="3">
        <f>+'BOP PIIE data'!P140</f>
        <v>0</v>
      </c>
      <c r="O140" s="3">
        <f>+'BOP PIIE data'!V140</f>
        <v>0</v>
      </c>
      <c r="P140" s="3">
        <f>+'BOP PIIE data'!Q140</f>
        <v>0</v>
      </c>
      <c r="Q140" s="3">
        <f>+'BOP PIIE data'!W140</f>
        <v>0</v>
      </c>
      <c r="R140" s="3">
        <f>+'BOP PIIE data'!R140</f>
        <v>3862000000</v>
      </c>
      <c r="S140" s="3">
        <f>+'BOP PIIE data'!X140</f>
        <v>41401000000</v>
      </c>
      <c r="T140" s="3">
        <f>+'BOP PIIE data'!S140</f>
        <v>165000000</v>
      </c>
      <c r="U140" s="10">
        <f>+'BOP PIIE data'!J140</f>
        <v>-31608000000</v>
      </c>
      <c r="V140" s="10">
        <f>+'BOP PIIE data'!M140</f>
        <v>-49291000000</v>
      </c>
      <c r="W140" s="10">
        <f t="shared" si="4"/>
        <v>1000000</v>
      </c>
      <c r="X140" s="10">
        <f t="shared" si="5"/>
        <v>0</v>
      </c>
    </row>
    <row r="141" spans="1:24" x14ac:dyDescent="0.25">
      <c r="A141" s="5">
        <v>34608</v>
      </c>
      <c r="B141" s="3">
        <f>+'BOP PIIE data'!B141</f>
        <v>132828000000</v>
      </c>
      <c r="C141" s="3">
        <f>+'BOP PIIE data'!F141</f>
        <v>177845000000</v>
      </c>
      <c r="D141" s="3">
        <f>+'BOP PIIE data'!C141</f>
        <v>51391000000</v>
      </c>
      <c r="E141" s="3">
        <f>+'BOP PIIE data'!G141</f>
        <v>33603000000</v>
      </c>
      <c r="F141" s="3">
        <f>+'BOP PIIE data'!D141</f>
        <v>47522000000</v>
      </c>
      <c r="G141" s="3">
        <f>+'BOP PIIE data'!H141</f>
        <v>43965000000</v>
      </c>
      <c r="H141" s="3">
        <f>+'BOP PIIE data'!E141</f>
        <v>0</v>
      </c>
      <c r="I141" s="3">
        <f>+'BOP PIIE data'!I141</f>
        <v>12773000000</v>
      </c>
      <c r="J141" s="3">
        <f>+'BOP PIIE data'!N141</f>
        <v>23723000000</v>
      </c>
      <c r="K141" s="3">
        <f>+'BOP PIIE data'!T141</f>
        <v>25118000000</v>
      </c>
      <c r="L141" s="3">
        <f>+'BOP PIIE data'!O141</f>
        <v>21708000000</v>
      </c>
      <c r="M141" s="3">
        <f>+'BOP PIIE data'!U141</f>
        <v>48299000000</v>
      </c>
      <c r="N141" s="3">
        <f>+'BOP PIIE data'!P141</f>
        <v>0</v>
      </c>
      <c r="O141" s="3">
        <f>+'BOP PIIE data'!V141</f>
        <v>0</v>
      </c>
      <c r="P141" s="3">
        <f>+'BOP PIIE data'!Q141</f>
        <v>0</v>
      </c>
      <c r="Q141" s="3">
        <f>+'BOP PIIE data'!W141</f>
        <v>0</v>
      </c>
      <c r="R141" s="3">
        <f>+'BOP PIIE data'!R141</f>
        <v>22532000000</v>
      </c>
      <c r="S141" s="3">
        <f>+'BOP PIIE data'!X141</f>
        <v>7107000000</v>
      </c>
      <c r="T141" s="3">
        <f>+'BOP PIIE data'!S141</f>
        <v>-2033000000</v>
      </c>
      <c r="U141" s="10">
        <f>+'BOP PIIE data'!J141</f>
        <v>-36445000000</v>
      </c>
      <c r="V141" s="10">
        <f>+'BOP PIIE data'!M141</f>
        <v>-14594000000</v>
      </c>
      <c r="W141" s="10">
        <f t="shared" si="4"/>
        <v>0</v>
      </c>
      <c r="X141" s="10">
        <f t="shared" si="5"/>
        <v>0</v>
      </c>
    </row>
    <row r="142" spans="1:24" x14ac:dyDescent="0.25">
      <c r="A142" s="5">
        <v>34700</v>
      </c>
      <c r="B142" s="3">
        <f>+'BOP PIIE data'!B142</f>
        <v>138370000000</v>
      </c>
      <c r="C142" s="3">
        <f>+'BOP PIIE data'!F142</f>
        <v>183966000000</v>
      </c>
      <c r="D142" s="3">
        <f>+'BOP PIIE data'!C142</f>
        <v>52173000000</v>
      </c>
      <c r="E142" s="3">
        <f>+'BOP PIIE data'!G142</f>
        <v>34426000000</v>
      </c>
      <c r="F142" s="3">
        <f>+'BOP PIIE data'!D142</f>
        <v>51346000000</v>
      </c>
      <c r="G142" s="3">
        <f>+'BOP PIIE data'!H142</f>
        <v>45488000000</v>
      </c>
      <c r="H142" s="3">
        <f>+'BOP PIIE data'!E142</f>
        <v>0</v>
      </c>
      <c r="I142" s="3">
        <f>+'BOP PIIE data'!I142</f>
        <v>9443000000</v>
      </c>
      <c r="J142" s="3">
        <f>+'BOP PIIE data'!N142</f>
        <v>22755000000</v>
      </c>
      <c r="K142" s="3">
        <f>+'BOP PIIE data'!T142</f>
        <v>13354000000</v>
      </c>
      <c r="L142" s="3">
        <f>+'BOP PIIE data'!O142</f>
        <v>15374000000</v>
      </c>
      <c r="M142" s="3">
        <f>+'BOP PIIE data'!U142</f>
        <v>54886000000</v>
      </c>
      <c r="N142" s="3">
        <f>+'BOP PIIE data'!P142</f>
        <v>0</v>
      </c>
      <c r="O142" s="3">
        <f>+'BOP PIIE data'!V142</f>
        <v>0</v>
      </c>
      <c r="P142" s="3">
        <f>+'BOP PIIE data'!Q142</f>
        <v>0</v>
      </c>
      <c r="Q142" s="3">
        <f>+'BOP PIIE data'!W142</f>
        <v>0</v>
      </c>
      <c r="R142" s="3">
        <f>+'BOP PIIE data'!R142</f>
        <v>24754000000</v>
      </c>
      <c r="S142" s="3">
        <f>+'BOP PIIE data'!X142</f>
        <v>32032000000</v>
      </c>
      <c r="T142" s="3">
        <f>+'BOP PIIE data'!S142</f>
        <v>5318000000</v>
      </c>
      <c r="U142" s="10">
        <f>+'BOP PIIE data'!J142</f>
        <v>-31434000000</v>
      </c>
      <c r="V142" s="10">
        <f>+'BOP PIIE data'!M142</f>
        <v>-32071000000</v>
      </c>
      <c r="W142" s="10">
        <f t="shared" si="4"/>
        <v>0</v>
      </c>
      <c r="X142" s="10">
        <f t="shared" si="5"/>
        <v>0</v>
      </c>
    </row>
    <row r="143" spans="1:24" x14ac:dyDescent="0.25">
      <c r="A143" s="5">
        <v>34790</v>
      </c>
      <c r="B143" s="3">
        <f>+'BOP PIIE data'!B143</f>
        <v>142520000000</v>
      </c>
      <c r="C143" s="3">
        <f>+'BOP PIIE data'!F143</f>
        <v>189910000000</v>
      </c>
      <c r="D143" s="3">
        <f>+'BOP PIIE data'!C143</f>
        <v>53163000000</v>
      </c>
      <c r="E143" s="3">
        <f>+'BOP PIIE data'!G143</f>
        <v>35097000000</v>
      </c>
      <c r="F143" s="3">
        <f>+'BOP PIIE data'!D143</f>
        <v>53900000000</v>
      </c>
      <c r="G143" s="3">
        <f>+'BOP PIIE data'!H143</f>
        <v>47459000000</v>
      </c>
      <c r="H143" s="3">
        <f>+'BOP PIIE data'!E143</f>
        <v>0</v>
      </c>
      <c r="I143" s="3">
        <f>+'BOP PIIE data'!I143</f>
        <v>9131000000</v>
      </c>
      <c r="J143" s="3">
        <f>+'BOP PIIE data'!N143</f>
        <v>16494000000</v>
      </c>
      <c r="K143" s="3">
        <f>+'BOP PIIE data'!T143</f>
        <v>13304000000</v>
      </c>
      <c r="L143" s="3">
        <f>+'BOP PIIE data'!O143</f>
        <v>30351000000</v>
      </c>
      <c r="M143" s="3">
        <f>+'BOP PIIE data'!U143</f>
        <v>73417000000</v>
      </c>
      <c r="N143" s="3">
        <f>+'BOP PIIE data'!P143</f>
        <v>0</v>
      </c>
      <c r="O143" s="3">
        <f>+'BOP PIIE data'!V143</f>
        <v>0</v>
      </c>
      <c r="P143" s="3">
        <f>+'BOP PIIE data'!Q143</f>
        <v>0</v>
      </c>
      <c r="Q143" s="3">
        <f>+'BOP PIIE data'!W143</f>
        <v>0</v>
      </c>
      <c r="R143" s="3">
        <f>+'BOP PIIE data'!R143</f>
        <v>69938000000</v>
      </c>
      <c r="S143" s="3">
        <f>+'BOP PIIE data'!X143</f>
        <v>36080000000</v>
      </c>
      <c r="T143" s="3">
        <f>+'BOP PIIE data'!S143</f>
        <v>2722000000</v>
      </c>
      <c r="U143" s="10">
        <f>+'BOP PIIE data'!J143</f>
        <v>-32013000000</v>
      </c>
      <c r="V143" s="10">
        <f>+'BOP PIIE data'!M143</f>
        <v>-3296000000</v>
      </c>
      <c r="W143" s="10">
        <f t="shared" si="4"/>
        <v>-1000000</v>
      </c>
      <c r="X143" s="10">
        <f t="shared" si="5"/>
        <v>0</v>
      </c>
    </row>
    <row r="144" spans="1:24" x14ac:dyDescent="0.25">
      <c r="A144" s="5">
        <v>34881</v>
      </c>
      <c r="B144" s="3">
        <f>+'BOP PIIE data'!B144</f>
        <v>146536000000</v>
      </c>
      <c r="C144" s="3">
        <f>+'BOP PIIE data'!F144</f>
        <v>187685000000</v>
      </c>
      <c r="D144" s="3">
        <f>+'BOP PIIE data'!C144</f>
        <v>56436000000</v>
      </c>
      <c r="E144" s="3">
        <f>+'BOP PIIE data'!G144</f>
        <v>35604000000</v>
      </c>
      <c r="F144" s="3">
        <f>+'BOP PIIE data'!D144</f>
        <v>53396000000</v>
      </c>
      <c r="G144" s="3">
        <f>+'BOP PIIE data'!H144</f>
        <v>50513000000</v>
      </c>
      <c r="H144" s="3">
        <f>+'BOP PIIE data'!E144</f>
        <v>0</v>
      </c>
      <c r="I144" s="3">
        <f>+'BOP PIIE data'!I144</f>
        <v>9543000000</v>
      </c>
      <c r="J144" s="3">
        <f>+'BOP PIIE data'!N144</f>
        <v>23127000000</v>
      </c>
      <c r="K144" s="3">
        <f>+'BOP PIIE data'!T144</f>
        <v>18118000000</v>
      </c>
      <c r="L144" s="3">
        <f>+'BOP PIIE data'!O144</f>
        <v>53080000000</v>
      </c>
      <c r="M144" s="3">
        <f>+'BOP PIIE data'!U144</f>
        <v>84572000000</v>
      </c>
      <c r="N144" s="3">
        <f>+'BOP PIIE data'!P144</f>
        <v>0</v>
      </c>
      <c r="O144" s="3">
        <f>+'BOP PIIE data'!V144</f>
        <v>0</v>
      </c>
      <c r="P144" s="3">
        <f>+'BOP PIIE data'!Q144</f>
        <v>0</v>
      </c>
      <c r="Q144" s="3">
        <f>+'BOP PIIE data'!W144</f>
        <v>0</v>
      </c>
      <c r="R144" s="3">
        <f>+'BOP PIIE data'!R144</f>
        <v>-29434000000</v>
      </c>
      <c r="S144" s="3">
        <f>+'BOP PIIE data'!X144</f>
        <v>14163000000</v>
      </c>
      <c r="T144" s="3">
        <f>+'BOP PIIE data'!S144</f>
        <v>1893000000</v>
      </c>
      <c r="U144" s="10">
        <f>+'BOP PIIE data'!J144</f>
        <v>-26977000000</v>
      </c>
      <c r="V144" s="10">
        <f>+'BOP PIIE data'!M144</f>
        <v>-68187000000</v>
      </c>
      <c r="W144" s="10">
        <f t="shared" si="4"/>
        <v>0</v>
      </c>
      <c r="X144" s="10">
        <f t="shared" si="5"/>
        <v>0</v>
      </c>
    </row>
    <row r="145" spans="1:24" x14ac:dyDescent="0.25">
      <c r="A145" s="5">
        <v>34973</v>
      </c>
      <c r="B145" s="3">
        <f>+'BOP PIIE data'!B145</f>
        <v>147778000000</v>
      </c>
      <c r="C145" s="3">
        <f>+'BOP PIIE data'!F145</f>
        <v>187813000000</v>
      </c>
      <c r="D145" s="3">
        <f>+'BOP PIIE data'!C145</f>
        <v>57408000000</v>
      </c>
      <c r="E145" s="3">
        <f>+'BOP PIIE data'!G145</f>
        <v>36272000000</v>
      </c>
      <c r="F145" s="3">
        <f>+'BOP PIIE data'!D145</f>
        <v>55019000000</v>
      </c>
      <c r="G145" s="3">
        <f>+'BOP PIIE data'!H145</f>
        <v>49310000000</v>
      </c>
      <c r="H145" s="3">
        <f>+'BOP PIIE data'!E145</f>
        <v>0</v>
      </c>
      <c r="I145" s="3">
        <f>+'BOP PIIE data'!I145</f>
        <v>9956000000</v>
      </c>
      <c r="J145" s="3">
        <f>+'BOP PIIE data'!N145</f>
        <v>47665000000</v>
      </c>
      <c r="K145" s="3">
        <f>+'BOP PIIE data'!T145</f>
        <v>24291000000</v>
      </c>
      <c r="L145" s="3">
        <f>+'BOP PIIE data'!O145</f>
        <v>44701000000</v>
      </c>
      <c r="M145" s="3">
        <f>+'BOP PIIE data'!U145</f>
        <v>41556000000</v>
      </c>
      <c r="N145" s="3">
        <f>+'BOP PIIE data'!P145</f>
        <v>0</v>
      </c>
      <c r="O145" s="3">
        <f>+'BOP PIIE data'!V145</f>
        <v>0</v>
      </c>
      <c r="P145" s="3">
        <f>+'BOP PIIE data'!Q145</f>
        <v>0</v>
      </c>
      <c r="Q145" s="3">
        <f>+'BOP PIIE data'!W145</f>
        <v>0</v>
      </c>
      <c r="R145" s="3">
        <f>+'BOP PIIE data'!R145</f>
        <v>35008000000</v>
      </c>
      <c r="S145" s="3">
        <f>+'BOP PIIE data'!X145</f>
        <v>40620000000</v>
      </c>
      <c r="T145" s="3">
        <f>+'BOP PIIE data'!S145</f>
        <v>-191000000</v>
      </c>
      <c r="U145" s="10">
        <f>+'BOP PIIE data'!J145</f>
        <v>-23147000000</v>
      </c>
      <c r="V145" s="10">
        <f>+'BOP PIIE data'!M145</f>
        <v>20716000000</v>
      </c>
      <c r="W145" s="10">
        <f t="shared" si="4"/>
        <v>1000000</v>
      </c>
      <c r="X145" s="10">
        <f t="shared" si="5"/>
        <v>0</v>
      </c>
    </row>
    <row r="146" spans="1:24" x14ac:dyDescent="0.25">
      <c r="A146" s="5">
        <v>35065</v>
      </c>
      <c r="B146" s="3">
        <f>+'BOP PIIE data'!B146</f>
        <v>150552000000</v>
      </c>
      <c r="C146" s="3">
        <f>+'BOP PIIE data'!F146</f>
        <v>194445000000</v>
      </c>
      <c r="D146" s="3">
        <f>+'BOP PIIE data'!C146</f>
        <v>57442000000</v>
      </c>
      <c r="E146" s="3">
        <f>+'BOP PIIE data'!G146</f>
        <v>37090000000</v>
      </c>
      <c r="F146" s="3">
        <f>+'BOP PIIE data'!D146</f>
        <v>56019000000</v>
      </c>
      <c r="G146" s="3">
        <f>+'BOP PIIE data'!H146</f>
        <v>48676000000</v>
      </c>
      <c r="H146" s="3">
        <f>+'BOP PIIE data'!E146</f>
        <v>0</v>
      </c>
      <c r="I146" s="3">
        <f>+'BOP PIIE data'!I146</f>
        <v>11242000000</v>
      </c>
      <c r="J146" s="3">
        <f>+'BOP PIIE data'!N146</f>
        <v>24019000000</v>
      </c>
      <c r="K146" s="3">
        <f>+'BOP PIIE data'!T146</f>
        <v>28779000000</v>
      </c>
      <c r="L146" s="3">
        <f>+'BOP PIIE data'!O146</f>
        <v>38574000000</v>
      </c>
      <c r="M146" s="3">
        <f>+'BOP PIIE data'!U146</f>
        <v>80304000000</v>
      </c>
      <c r="N146" s="3">
        <f>+'BOP PIIE data'!P146</f>
        <v>0</v>
      </c>
      <c r="O146" s="3">
        <f>+'BOP PIIE data'!V146</f>
        <v>0</v>
      </c>
      <c r="P146" s="3">
        <f>+'BOP PIIE data'!Q146</f>
        <v>0</v>
      </c>
      <c r="Q146" s="3">
        <f>+'BOP PIIE data'!W146</f>
        <v>0</v>
      </c>
      <c r="R146" s="3">
        <f>+'BOP PIIE data'!R146</f>
        <v>18115000000</v>
      </c>
      <c r="S146" s="3">
        <f>+'BOP PIIE data'!X146</f>
        <v>-24487000000</v>
      </c>
      <c r="T146" s="3">
        <f>+'BOP PIIE data'!S146</f>
        <v>-17000000</v>
      </c>
      <c r="U146" s="10">
        <f>+'BOP PIIE data'!J146</f>
        <v>-27440000000</v>
      </c>
      <c r="V146" s="10">
        <f>+'BOP PIIE data'!M146</f>
        <v>-3905000000</v>
      </c>
      <c r="W146" s="10">
        <f t="shared" si="4"/>
        <v>0</v>
      </c>
      <c r="X146" s="10">
        <f t="shared" si="5"/>
        <v>0</v>
      </c>
    </row>
    <row r="147" spans="1:24" x14ac:dyDescent="0.25">
      <c r="A147" s="5">
        <v>35156</v>
      </c>
      <c r="B147" s="3">
        <f>+'BOP PIIE data'!B147</f>
        <v>152861000000</v>
      </c>
      <c r="C147" s="3">
        <f>+'BOP PIIE data'!F147</f>
        <v>200070000000</v>
      </c>
      <c r="D147" s="3">
        <f>+'BOP PIIE data'!C147</f>
        <v>59350000000</v>
      </c>
      <c r="E147" s="3">
        <f>+'BOP PIIE data'!G147</f>
        <v>37606000000</v>
      </c>
      <c r="F147" s="3">
        <f>+'BOP PIIE data'!D147</f>
        <v>55635000000</v>
      </c>
      <c r="G147" s="3">
        <f>+'BOP PIIE data'!H147</f>
        <v>50488000000</v>
      </c>
      <c r="H147" s="3">
        <f>+'BOP PIIE data'!E147</f>
        <v>0</v>
      </c>
      <c r="I147" s="3">
        <f>+'BOP PIIE data'!I147</f>
        <v>9523000000</v>
      </c>
      <c r="J147" s="3">
        <f>+'BOP PIIE data'!N147</f>
        <v>17434000000</v>
      </c>
      <c r="K147" s="3">
        <f>+'BOP PIIE data'!T147</f>
        <v>18523000000</v>
      </c>
      <c r="L147" s="3">
        <f>+'BOP PIIE data'!O147</f>
        <v>27343000000</v>
      </c>
      <c r="M147" s="3">
        <f>+'BOP PIIE data'!U147</f>
        <v>60054000000</v>
      </c>
      <c r="N147" s="3">
        <f>+'BOP PIIE data'!P147</f>
        <v>0</v>
      </c>
      <c r="O147" s="3">
        <f>+'BOP PIIE data'!V147</f>
        <v>0</v>
      </c>
      <c r="P147" s="3">
        <f>+'BOP PIIE data'!Q147</f>
        <v>0</v>
      </c>
      <c r="Q147" s="3">
        <f>+'BOP PIIE data'!W147</f>
        <v>0</v>
      </c>
      <c r="R147" s="3">
        <f>+'BOP PIIE data'!R147</f>
        <v>25161000000</v>
      </c>
      <c r="S147" s="3">
        <f>+'BOP PIIE data'!X147</f>
        <v>24372000000</v>
      </c>
      <c r="T147" s="3">
        <f>+'BOP PIIE data'!S147</f>
        <v>523000000</v>
      </c>
      <c r="U147" s="10">
        <f>+'BOP PIIE data'!J147</f>
        <v>-29840000000</v>
      </c>
      <c r="V147" s="10">
        <f>+'BOP PIIE data'!M147</f>
        <v>-32488000000</v>
      </c>
      <c r="W147" s="10">
        <f t="shared" si="4"/>
        <v>-1000000</v>
      </c>
      <c r="X147" s="10">
        <f t="shared" si="5"/>
        <v>0</v>
      </c>
    </row>
    <row r="148" spans="1:24" x14ac:dyDescent="0.25">
      <c r="A148" s="5">
        <v>35247</v>
      </c>
      <c r="B148" s="3">
        <f>+'BOP PIIE data'!B148</f>
        <v>151856000000</v>
      </c>
      <c r="C148" s="3">
        <f>+'BOP PIIE data'!F148</f>
        <v>202367000000</v>
      </c>
      <c r="D148" s="3">
        <f>+'BOP PIIE data'!C148</f>
        <v>58664000000</v>
      </c>
      <c r="E148" s="3">
        <f>+'BOP PIIE data'!G148</f>
        <v>38836000000</v>
      </c>
      <c r="F148" s="3">
        <f>+'BOP PIIE data'!D148</f>
        <v>57195000000</v>
      </c>
      <c r="G148" s="3">
        <f>+'BOP PIIE data'!H148</f>
        <v>52919000000</v>
      </c>
      <c r="H148" s="3">
        <f>+'BOP PIIE data'!E148</f>
        <v>0</v>
      </c>
      <c r="I148" s="3">
        <f>+'BOP PIIE data'!I148</f>
        <v>9651000000</v>
      </c>
      <c r="J148" s="3">
        <f>+'BOP PIIE data'!N148</f>
        <v>25450000000</v>
      </c>
      <c r="K148" s="3">
        <f>+'BOP PIIE data'!T148</f>
        <v>17579000000</v>
      </c>
      <c r="L148" s="3">
        <f>+'BOP PIIE data'!O148</f>
        <v>45401000000</v>
      </c>
      <c r="M148" s="3">
        <f>+'BOP PIIE data'!U148</f>
        <v>97177000000</v>
      </c>
      <c r="N148" s="3">
        <f>+'BOP PIIE data'!P148</f>
        <v>0</v>
      </c>
      <c r="O148" s="3">
        <f>+'BOP PIIE data'!V148</f>
        <v>0</v>
      </c>
      <c r="P148" s="3">
        <f>+'BOP PIIE data'!Q148</f>
        <v>0</v>
      </c>
      <c r="Q148" s="3">
        <f>+'BOP PIIE data'!W148</f>
        <v>0</v>
      </c>
      <c r="R148" s="3">
        <f>+'BOP PIIE data'!R148</f>
        <v>30539000000</v>
      </c>
      <c r="S148" s="3">
        <f>+'BOP PIIE data'!X148</f>
        <v>30835000000</v>
      </c>
      <c r="T148" s="3">
        <f>+'BOP PIIE data'!S148</f>
        <v>-7489000000</v>
      </c>
      <c r="U148" s="10">
        <f>+'BOP PIIE data'!J148</f>
        <v>-36058000000</v>
      </c>
      <c r="V148" s="10">
        <f>+'BOP PIIE data'!M148</f>
        <v>-51690000000</v>
      </c>
      <c r="W148" s="10">
        <f t="shared" si="4"/>
        <v>0</v>
      </c>
      <c r="X148" s="10">
        <f t="shared" si="5"/>
        <v>0</v>
      </c>
    </row>
    <row r="149" spans="1:24" x14ac:dyDescent="0.25">
      <c r="A149" s="5">
        <v>35339</v>
      </c>
      <c r="B149" s="3">
        <f>+'BOP PIIE data'!B149</f>
        <v>156844000000</v>
      </c>
      <c r="C149" s="3">
        <f>+'BOP PIIE data'!F149</f>
        <v>206231000000</v>
      </c>
      <c r="D149" s="3">
        <f>+'BOP PIIE data'!C149</f>
        <v>64029000000</v>
      </c>
      <c r="E149" s="3">
        <f>+'BOP PIIE data'!G149</f>
        <v>39023000000</v>
      </c>
      <c r="F149" s="3">
        <f>+'BOP PIIE data'!D149</f>
        <v>60680000000</v>
      </c>
      <c r="G149" s="3">
        <f>+'BOP PIIE data'!H149</f>
        <v>55131000000</v>
      </c>
      <c r="H149" s="3">
        <f>+'BOP PIIE data'!E149</f>
        <v>0</v>
      </c>
      <c r="I149" s="3">
        <f>+'BOP PIIE data'!I149</f>
        <v>12603000000</v>
      </c>
      <c r="J149" s="3">
        <f>+'BOP PIIE data'!N149</f>
        <v>36119000000</v>
      </c>
      <c r="K149" s="3">
        <f>+'BOP PIIE data'!T149</f>
        <v>32762000000</v>
      </c>
      <c r="L149" s="3">
        <f>+'BOP PIIE data'!O149</f>
        <v>48861000000</v>
      </c>
      <c r="M149" s="3">
        <f>+'BOP PIIE data'!U149</f>
        <v>154572000000</v>
      </c>
      <c r="N149" s="3">
        <f>+'BOP PIIE data'!P149</f>
        <v>0</v>
      </c>
      <c r="O149" s="3">
        <f>+'BOP PIIE data'!V149</f>
        <v>0</v>
      </c>
      <c r="P149" s="3">
        <f>+'BOP PIIE data'!Q149</f>
        <v>0</v>
      </c>
      <c r="Q149" s="3">
        <f>+'BOP PIIE data'!W149</f>
        <v>0</v>
      </c>
      <c r="R149" s="3">
        <f>+'BOP PIIE data'!R149</f>
        <v>94198000000</v>
      </c>
      <c r="S149" s="3">
        <f>+'BOP PIIE data'!X149</f>
        <v>38556000000</v>
      </c>
      <c r="T149" s="3">
        <f>+'BOP PIIE data'!S149</f>
        <v>315000000</v>
      </c>
      <c r="U149" s="10">
        <f>+'BOP PIIE data'!J149</f>
        <v>-31435000000</v>
      </c>
      <c r="V149" s="10">
        <f>+'BOP PIIE data'!M149</f>
        <v>-46397000000</v>
      </c>
      <c r="W149" s="10">
        <f t="shared" si="4"/>
        <v>0</v>
      </c>
      <c r="X149" s="10">
        <f t="shared" si="5"/>
        <v>0</v>
      </c>
    </row>
    <row r="150" spans="1:24" x14ac:dyDescent="0.25">
      <c r="A150" s="5">
        <v>35431</v>
      </c>
      <c r="B150" s="3">
        <f>+'BOP PIIE data'!B150</f>
        <v>162670000000</v>
      </c>
      <c r="C150" s="3">
        <f>+'BOP PIIE data'!F150</f>
        <v>214209000000</v>
      </c>
      <c r="D150" s="3">
        <f>+'BOP PIIE data'!C150</f>
        <v>62515000000</v>
      </c>
      <c r="E150" s="3">
        <f>+'BOP PIIE data'!G150</f>
        <v>40405000000</v>
      </c>
      <c r="F150" s="3">
        <f>+'BOP PIIE data'!D150</f>
        <v>63058000000</v>
      </c>
      <c r="G150" s="3">
        <f>+'BOP PIIE data'!H150</f>
        <v>59742000000</v>
      </c>
      <c r="H150" s="3">
        <f>+'BOP PIIE data'!E150</f>
        <v>0</v>
      </c>
      <c r="I150" s="3">
        <f>+'BOP PIIE data'!I150</f>
        <v>9967000000</v>
      </c>
      <c r="J150" s="3">
        <f>+'BOP PIIE data'!N150</f>
        <v>28230000000</v>
      </c>
      <c r="K150" s="3">
        <f>+'BOP PIIE data'!T150</f>
        <v>27311000000</v>
      </c>
      <c r="L150" s="3">
        <f>+'BOP PIIE data'!O150</f>
        <v>25801000000</v>
      </c>
      <c r="M150" s="3">
        <f>+'BOP PIIE data'!U150</f>
        <v>81647000000</v>
      </c>
      <c r="N150" s="3">
        <f>+'BOP PIIE data'!P150</f>
        <v>0</v>
      </c>
      <c r="O150" s="3">
        <f>+'BOP PIIE data'!V150</f>
        <v>0</v>
      </c>
      <c r="P150" s="3">
        <f>+'BOP PIIE data'!Q150</f>
        <v>0</v>
      </c>
      <c r="Q150" s="3">
        <f>+'BOP PIIE data'!W150</f>
        <v>0</v>
      </c>
      <c r="R150" s="3">
        <f>+'BOP PIIE data'!R150</f>
        <v>101864000000</v>
      </c>
      <c r="S150" s="3">
        <f>+'BOP PIIE data'!X150</f>
        <v>61974000000</v>
      </c>
      <c r="T150" s="3">
        <f>+'BOP PIIE data'!S150</f>
        <v>-4480000000</v>
      </c>
      <c r="U150" s="10">
        <f>+'BOP PIIE data'!J150</f>
        <v>-36079000000</v>
      </c>
      <c r="V150" s="10">
        <f>+'BOP PIIE data'!M150</f>
        <v>-19517000000</v>
      </c>
      <c r="W150" s="10">
        <f t="shared" si="4"/>
        <v>-1000000</v>
      </c>
      <c r="X150" s="10">
        <f t="shared" si="5"/>
        <v>0</v>
      </c>
    </row>
    <row r="151" spans="1:24" x14ac:dyDescent="0.25">
      <c r="A151" s="5">
        <v>35521</v>
      </c>
      <c r="B151" s="3">
        <f>+'BOP PIIE data'!B151</f>
        <v>170249000000</v>
      </c>
      <c r="C151" s="3">
        <f>+'BOP PIIE data'!F151</f>
        <v>217296000000</v>
      </c>
      <c r="D151" s="3">
        <f>+'BOP PIIE data'!C151</f>
        <v>64292000000</v>
      </c>
      <c r="E151" s="3">
        <f>+'BOP PIIE data'!G151</f>
        <v>40879000000</v>
      </c>
      <c r="F151" s="3">
        <f>+'BOP PIIE data'!D151</f>
        <v>66143000000</v>
      </c>
      <c r="G151" s="3">
        <f>+'BOP PIIE data'!H151</f>
        <v>61040000000</v>
      </c>
      <c r="H151" s="3">
        <f>+'BOP PIIE data'!E151</f>
        <v>0</v>
      </c>
      <c r="I151" s="3">
        <f>+'BOP PIIE data'!I151</f>
        <v>10267000000</v>
      </c>
      <c r="J151" s="3">
        <f>+'BOP PIIE data'!N151</f>
        <v>28731000000</v>
      </c>
      <c r="K151" s="3">
        <f>+'BOP PIIE data'!T151</f>
        <v>26997000000</v>
      </c>
      <c r="L151" s="3">
        <f>+'BOP PIIE data'!O151</f>
        <v>31607000000</v>
      </c>
      <c r="M151" s="3">
        <f>+'BOP PIIE data'!U151</f>
        <v>85502000000</v>
      </c>
      <c r="N151" s="3">
        <f>+'BOP PIIE data'!P151</f>
        <v>0</v>
      </c>
      <c r="O151" s="3">
        <f>+'BOP PIIE data'!V151</f>
        <v>0</v>
      </c>
      <c r="P151" s="3">
        <f>+'BOP PIIE data'!Q151</f>
        <v>0</v>
      </c>
      <c r="Q151" s="3">
        <f>+'BOP PIIE data'!W151</f>
        <v>0</v>
      </c>
      <c r="R151" s="3">
        <f>+'BOP PIIE data'!R151</f>
        <v>36426000000</v>
      </c>
      <c r="S151" s="3">
        <f>+'BOP PIIE data'!X151</f>
        <v>31570000000</v>
      </c>
      <c r="T151" s="3">
        <f>+'BOP PIIE data'!S151</f>
        <v>236000000</v>
      </c>
      <c r="U151" s="10">
        <f>+'BOP PIIE data'!J151</f>
        <v>-28798000000</v>
      </c>
      <c r="V151" s="10">
        <f>+'BOP PIIE data'!M151</f>
        <v>-47069000000</v>
      </c>
      <c r="W151" s="10">
        <f t="shared" si="4"/>
        <v>0</v>
      </c>
      <c r="X151" s="10">
        <f t="shared" si="5"/>
        <v>0</v>
      </c>
    </row>
    <row r="152" spans="1:24" x14ac:dyDescent="0.25">
      <c r="A152" s="5">
        <v>35612</v>
      </c>
      <c r="B152" s="3">
        <f>+'BOP PIIE data'!B152</f>
        <v>173155000000</v>
      </c>
      <c r="C152" s="3">
        <f>+'BOP PIIE data'!F152</f>
        <v>220974000000</v>
      </c>
      <c r="D152" s="3">
        <f>+'BOP PIIE data'!C152</f>
        <v>64855000000</v>
      </c>
      <c r="E152" s="3">
        <f>+'BOP PIIE data'!G152</f>
        <v>42078000000</v>
      </c>
      <c r="F152" s="3">
        <f>+'BOP PIIE data'!D152</f>
        <v>66782000000</v>
      </c>
      <c r="G152" s="3">
        <f>+'BOP PIIE data'!H152</f>
        <v>63791000000</v>
      </c>
      <c r="H152" s="3">
        <f>+'BOP PIIE data'!E152</f>
        <v>0</v>
      </c>
      <c r="I152" s="3">
        <f>+'BOP PIIE data'!I152</f>
        <v>10666000000</v>
      </c>
      <c r="J152" s="3">
        <f>+'BOP PIIE data'!N152</f>
        <v>29980000000</v>
      </c>
      <c r="K152" s="3">
        <f>+'BOP PIIE data'!T152</f>
        <v>26628000000</v>
      </c>
      <c r="L152" s="3">
        <f>+'BOP PIIE data'!O152</f>
        <v>57950000000</v>
      </c>
      <c r="M152" s="3">
        <f>+'BOP PIIE data'!U152</f>
        <v>107999000000</v>
      </c>
      <c r="N152" s="3">
        <f>+'BOP PIIE data'!P152</f>
        <v>0</v>
      </c>
      <c r="O152" s="3">
        <f>+'BOP PIIE data'!V152</f>
        <v>0</v>
      </c>
      <c r="P152" s="3">
        <f>+'BOP PIIE data'!Q152</f>
        <v>0</v>
      </c>
      <c r="Q152" s="3">
        <f>+'BOP PIIE data'!W152</f>
        <v>0</v>
      </c>
      <c r="R152" s="3">
        <f>+'BOP PIIE data'!R152</f>
        <v>39490000000</v>
      </c>
      <c r="S152" s="3">
        <f>+'BOP PIIE data'!X152</f>
        <v>40745000000</v>
      </c>
      <c r="T152" s="3">
        <f>+'BOP PIIE data'!S152</f>
        <v>730000000</v>
      </c>
      <c r="U152" s="10">
        <f>+'BOP PIIE data'!J152</f>
        <v>-32717000000</v>
      </c>
      <c r="V152" s="10">
        <f>+'BOP PIIE data'!M152</f>
        <v>-47222000000</v>
      </c>
      <c r="W152" s="10">
        <f t="shared" si="4"/>
        <v>0</v>
      </c>
      <c r="X152" s="10">
        <f t="shared" si="5"/>
        <v>0</v>
      </c>
    </row>
    <row r="153" spans="1:24" x14ac:dyDescent="0.25">
      <c r="A153" s="5">
        <v>35704</v>
      </c>
      <c r="B153" s="3">
        <f>+'BOP PIIE data'!B153</f>
        <v>172292000000</v>
      </c>
      <c r="C153" s="3">
        <f>+'BOP PIIE data'!F153</f>
        <v>224315000000</v>
      </c>
      <c r="D153" s="3">
        <f>+'BOP PIIE data'!C153</f>
        <v>64429000000</v>
      </c>
      <c r="E153" s="3">
        <f>+'BOP PIIE data'!G153</f>
        <v>42571000000</v>
      </c>
      <c r="F153" s="3">
        <f>+'BOP PIIE data'!D153</f>
        <v>65375000000</v>
      </c>
      <c r="G153" s="3">
        <f>+'BOP PIIE data'!H153</f>
        <v>64175000000</v>
      </c>
      <c r="H153" s="3">
        <f>+'BOP PIIE data'!E153</f>
        <v>0</v>
      </c>
      <c r="I153" s="3">
        <f>+'BOP PIIE data'!I153</f>
        <v>14160000000</v>
      </c>
      <c r="J153" s="3">
        <f>+'BOP PIIE data'!N153</f>
        <v>34413000000</v>
      </c>
      <c r="K153" s="3">
        <f>+'BOP PIIE data'!T153</f>
        <v>41212000000</v>
      </c>
      <c r="L153" s="3">
        <f>+'BOP PIIE data'!O153</f>
        <v>5678000000</v>
      </c>
      <c r="M153" s="3">
        <f>+'BOP PIIE data'!U153</f>
        <v>35957000000</v>
      </c>
      <c r="N153" s="3">
        <f>+'BOP PIIE data'!P153</f>
        <v>0</v>
      </c>
      <c r="O153" s="3">
        <f>+'BOP PIIE data'!V153</f>
        <v>0</v>
      </c>
      <c r="P153" s="3">
        <f>+'BOP PIIE data'!Q153</f>
        <v>0</v>
      </c>
      <c r="Q153" s="3">
        <f>+'BOP PIIE data'!W153</f>
        <v>0</v>
      </c>
      <c r="R153" s="3">
        <f>+'BOP PIIE data'!R153</f>
        <v>80846000000</v>
      </c>
      <c r="S153" s="3">
        <f>+'BOP PIIE data'!X153</f>
        <v>153455000000</v>
      </c>
      <c r="T153" s="3">
        <f>+'BOP PIIE data'!S153</f>
        <v>4524000000</v>
      </c>
      <c r="U153" s="10">
        <f>+'BOP PIIE data'!J153</f>
        <v>-43126000000</v>
      </c>
      <c r="V153" s="10">
        <f>+'BOP PIIE data'!M153</f>
        <v>-105163000000</v>
      </c>
      <c r="W153" s="10">
        <f t="shared" si="4"/>
        <v>1000000</v>
      </c>
      <c r="X153" s="10">
        <f t="shared" si="5"/>
        <v>0</v>
      </c>
    </row>
    <row r="154" spans="1:24" x14ac:dyDescent="0.25">
      <c r="A154" s="5">
        <v>35796</v>
      </c>
      <c r="B154" s="3">
        <f>+'BOP PIIE data'!B154</f>
        <v>171060000000</v>
      </c>
      <c r="C154" s="3">
        <f>+'BOP PIIE data'!F154</f>
        <v>227667000000</v>
      </c>
      <c r="D154" s="3">
        <f>+'BOP PIIE data'!C154</f>
        <v>64690000000</v>
      </c>
      <c r="E154" s="3">
        <f>+'BOP PIIE data'!G154</f>
        <v>43304000000</v>
      </c>
      <c r="F154" s="3">
        <f>+'BOP PIIE data'!D154</f>
        <v>67436000000</v>
      </c>
      <c r="G154" s="3">
        <f>+'BOP PIIE data'!H154</f>
        <v>64166000000</v>
      </c>
      <c r="H154" s="3">
        <f>+'BOP PIIE data'!E154</f>
        <v>0</v>
      </c>
      <c r="I154" s="3">
        <f>+'BOP PIIE data'!I154</f>
        <v>12053000000</v>
      </c>
      <c r="J154" s="3">
        <f>+'BOP PIIE data'!N154</f>
        <v>40858000000</v>
      </c>
      <c r="K154" s="3">
        <f>+'BOP PIIE data'!T154</f>
        <v>18773000000</v>
      </c>
      <c r="L154" s="3">
        <f>+'BOP PIIE data'!O154</f>
        <v>27610000000</v>
      </c>
      <c r="M154" s="3">
        <f>+'BOP PIIE data'!U154</f>
        <v>72430000000</v>
      </c>
      <c r="N154" s="3">
        <f>+'BOP PIIE data'!P154</f>
        <v>0</v>
      </c>
      <c r="O154" s="3">
        <f>+'BOP PIIE data'!V154</f>
        <v>0</v>
      </c>
      <c r="P154" s="3">
        <f>+'BOP PIIE data'!Q154</f>
        <v>0</v>
      </c>
      <c r="Q154" s="3">
        <f>+'BOP PIIE data'!W154</f>
        <v>0</v>
      </c>
      <c r="R154" s="3">
        <f>+'BOP PIIE data'!R154</f>
        <v>4540000000</v>
      </c>
      <c r="S154" s="3">
        <f>+'BOP PIIE data'!X154</f>
        <v>-13824000000</v>
      </c>
      <c r="T154" s="3">
        <f>+'BOP PIIE data'!S154</f>
        <v>444000000</v>
      </c>
      <c r="U154" s="10">
        <f>+'BOP PIIE data'!J154</f>
        <v>-44004000000</v>
      </c>
      <c r="V154" s="10">
        <f>+'BOP PIIE data'!M154</f>
        <v>-3927000000</v>
      </c>
      <c r="W154" s="10">
        <f t="shared" si="4"/>
        <v>0</v>
      </c>
      <c r="X154" s="10">
        <f t="shared" si="5"/>
        <v>0</v>
      </c>
    </row>
    <row r="155" spans="1:24" x14ac:dyDescent="0.25">
      <c r="A155" s="5">
        <v>35886</v>
      </c>
      <c r="B155" s="3">
        <f>+'BOP PIIE data'!B155</f>
        <v>165559000000</v>
      </c>
      <c r="C155" s="3">
        <f>+'BOP PIIE data'!F155</f>
        <v>228497000000</v>
      </c>
      <c r="D155" s="3">
        <f>+'BOP PIIE data'!C155</f>
        <v>66174000000</v>
      </c>
      <c r="E155" s="3">
        <f>+'BOP PIIE data'!G155</f>
        <v>44627000000</v>
      </c>
      <c r="F155" s="3">
        <f>+'BOP PIIE data'!D155</f>
        <v>68202000000</v>
      </c>
      <c r="G155" s="3">
        <f>+'BOP PIIE data'!H155</f>
        <v>65799000000</v>
      </c>
      <c r="H155" s="3">
        <f>+'BOP PIIE data'!E155</f>
        <v>0</v>
      </c>
      <c r="I155" s="3">
        <f>+'BOP PIIE data'!I155</f>
        <v>12361000000</v>
      </c>
      <c r="J155" s="3">
        <f>+'BOP PIIE data'!N155</f>
        <v>44474000000</v>
      </c>
      <c r="K155" s="3">
        <f>+'BOP PIIE data'!T155</f>
        <v>20176000000</v>
      </c>
      <c r="L155" s="3">
        <f>+'BOP PIIE data'!O155</f>
        <v>44056000000</v>
      </c>
      <c r="M155" s="3">
        <f>+'BOP PIIE data'!U155</f>
        <v>74948000000</v>
      </c>
      <c r="N155" s="3">
        <f>+'BOP PIIE data'!P155</f>
        <v>0</v>
      </c>
      <c r="O155" s="3">
        <f>+'BOP PIIE data'!V155</f>
        <v>0</v>
      </c>
      <c r="P155" s="3">
        <f>+'BOP PIIE data'!Q155</f>
        <v>0</v>
      </c>
      <c r="Q155" s="3">
        <f>+'BOP PIIE data'!W155</f>
        <v>0</v>
      </c>
      <c r="R155" s="3">
        <f>+'BOP PIIE data'!R155</f>
        <v>47938000000</v>
      </c>
      <c r="S155" s="3">
        <f>+'BOP PIIE data'!X155</f>
        <v>59200000000</v>
      </c>
      <c r="T155" s="3">
        <f>+'BOP PIIE data'!S155</f>
        <v>1945000000</v>
      </c>
      <c r="U155" s="10">
        <f>+'BOP PIIE data'!J155</f>
        <v>-51349000000</v>
      </c>
      <c r="V155" s="10">
        <f>+'BOP PIIE data'!M155</f>
        <v>-15911000000</v>
      </c>
      <c r="W155" s="10">
        <f t="shared" si="4"/>
        <v>0</v>
      </c>
      <c r="X155" s="10">
        <f t="shared" si="5"/>
        <v>0</v>
      </c>
    </row>
    <row r="156" spans="1:24" x14ac:dyDescent="0.25">
      <c r="A156" s="5">
        <v>35977</v>
      </c>
      <c r="B156" s="3">
        <f>+'BOP PIIE data'!B156</f>
        <v>164054000000</v>
      </c>
      <c r="C156" s="3">
        <f>+'BOP PIIE data'!F156</f>
        <v>227854000000</v>
      </c>
      <c r="D156" s="3">
        <f>+'BOP PIIE data'!C156</f>
        <v>64786000000</v>
      </c>
      <c r="E156" s="3">
        <f>+'BOP PIIE data'!G156</f>
        <v>45784000000</v>
      </c>
      <c r="F156" s="3">
        <f>+'BOP PIIE data'!D156</f>
        <v>65362000000</v>
      </c>
      <c r="G156" s="3">
        <f>+'BOP PIIE data'!H156</f>
        <v>66314000000</v>
      </c>
      <c r="H156" s="3">
        <f>+'BOP PIIE data'!E156</f>
        <v>0</v>
      </c>
      <c r="I156" s="3">
        <f>+'BOP PIIE data'!I156</f>
        <v>13140000000</v>
      </c>
      <c r="J156" s="3">
        <f>+'BOP PIIE data'!N156</f>
        <v>27858000000</v>
      </c>
      <c r="K156" s="3">
        <f>+'BOP PIIE data'!T156</f>
        <v>30869000000</v>
      </c>
      <c r="L156" s="3">
        <f>+'BOP PIIE data'!O156</f>
        <v>-11139000000</v>
      </c>
      <c r="M156" s="3">
        <f>+'BOP PIIE data'!U156</f>
        <v>-2271000000</v>
      </c>
      <c r="N156" s="3">
        <f>+'BOP PIIE data'!P156</f>
        <v>0</v>
      </c>
      <c r="O156" s="3">
        <f>+'BOP PIIE data'!V156</f>
        <v>0</v>
      </c>
      <c r="P156" s="3">
        <f>+'BOP PIIE data'!Q156</f>
        <v>0</v>
      </c>
      <c r="Q156" s="3">
        <f>+'BOP PIIE data'!W156</f>
        <v>0</v>
      </c>
      <c r="R156" s="3">
        <f>+'BOP PIIE data'!R156</f>
        <v>47155000000</v>
      </c>
      <c r="S156" s="3">
        <f>+'BOP PIIE data'!X156</f>
        <v>53974000000</v>
      </c>
      <c r="T156" s="3">
        <f>+'BOP PIIE data'!S156</f>
        <v>2025000000</v>
      </c>
      <c r="U156" s="10">
        <f>+'BOP PIIE data'!J156</f>
        <v>-58889000000</v>
      </c>
      <c r="V156" s="10">
        <f>+'BOP PIIE data'!M156</f>
        <v>-16673000000</v>
      </c>
      <c r="W156" s="10">
        <f t="shared" si="4"/>
        <v>-1000000</v>
      </c>
      <c r="X156" s="10">
        <f t="shared" si="5"/>
        <v>0</v>
      </c>
    </row>
    <row r="157" spans="1:24" x14ac:dyDescent="0.25">
      <c r="A157" s="5">
        <v>36069</v>
      </c>
      <c r="B157" s="3">
        <f>+'BOP PIIE data'!B157</f>
        <v>169743000000</v>
      </c>
      <c r="C157" s="3">
        <f>+'BOP PIIE data'!F157</f>
        <v>234619000000</v>
      </c>
      <c r="D157" s="3">
        <f>+'BOP PIIE data'!C157</f>
        <v>67106000000</v>
      </c>
      <c r="E157" s="3">
        <f>+'BOP PIIE data'!G157</f>
        <v>46965000000</v>
      </c>
      <c r="F157" s="3">
        <f>+'BOP PIIE data'!D157</f>
        <v>65242000000</v>
      </c>
      <c r="G157" s="3">
        <f>+'BOP PIIE data'!H157</f>
        <v>65699000000</v>
      </c>
      <c r="H157" s="3">
        <f>+'BOP PIIE data'!E157</f>
        <v>0</v>
      </c>
      <c r="I157" s="3">
        <f>+'BOP PIIE data'!I157</f>
        <v>15633000000</v>
      </c>
      <c r="J157" s="3">
        <f>+'BOP PIIE data'!N157</f>
        <v>61563000000</v>
      </c>
      <c r="K157" s="3">
        <f>+'BOP PIIE data'!T157</f>
        <v>141335000000</v>
      </c>
      <c r="L157" s="3">
        <f>+'BOP PIIE data'!O157</f>
        <v>71659000000</v>
      </c>
      <c r="M157" s="3">
        <f>+'BOP PIIE data'!U157</f>
        <v>80771000000</v>
      </c>
      <c r="N157" s="3">
        <f>+'BOP PIIE data'!P157</f>
        <v>0</v>
      </c>
      <c r="O157" s="3">
        <f>+'BOP PIIE data'!V157</f>
        <v>0</v>
      </c>
      <c r="P157" s="3">
        <f>+'BOP PIIE data'!Q157</f>
        <v>0</v>
      </c>
      <c r="Q157" s="3">
        <f>+'BOP PIIE data'!W157</f>
        <v>0</v>
      </c>
      <c r="R157" s="3">
        <f>+'BOP PIIE data'!R157</f>
        <v>-27417000000</v>
      </c>
      <c r="S157" s="3">
        <f>+'BOP PIIE data'!X157</f>
        <v>-83479000000</v>
      </c>
      <c r="T157" s="3">
        <f>+'BOP PIIE data'!S157</f>
        <v>2369000000</v>
      </c>
      <c r="U157" s="10">
        <f>+'BOP PIIE data'!J157</f>
        <v>-60824000000</v>
      </c>
      <c r="V157" s="10">
        <f>+'BOP PIIE data'!M157</f>
        <v>-30453000000</v>
      </c>
      <c r="W157" s="10">
        <f t="shared" si="4"/>
        <v>-1000000</v>
      </c>
      <c r="X157" s="10">
        <f t="shared" si="5"/>
        <v>0</v>
      </c>
    </row>
    <row r="158" spans="1:24" x14ac:dyDescent="0.25">
      <c r="A158" s="5">
        <v>36161</v>
      </c>
      <c r="B158" s="3">
        <f>+'BOP PIIE data'!B158</f>
        <v>167986000000</v>
      </c>
      <c r="C158" s="3">
        <f>+'BOP PIIE data'!F158</f>
        <v>239941000000</v>
      </c>
      <c r="D158" s="3">
        <f>+'BOP PIIE data'!C158</f>
        <v>67400000000</v>
      </c>
      <c r="E158" s="3">
        <f>+'BOP PIIE data'!G158</f>
        <v>47509000000</v>
      </c>
      <c r="F158" s="3">
        <f>+'BOP PIIE data'!D158</f>
        <v>68879000000</v>
      </c>
      <c r="G158" s="3">
        <f>+'BOP PIIE data'!H158</f>
        <v>67505000000</v>
      </c>
      <c r="H158" s="3">
        <f>+'BOP PIIE data'!E158</f>
        <v>7787000000</v>
      </c>
      <c r="I158" s="3">
        <f>+'BOP PIIE data'!I158</f>
        <v>17936000000</v>
      </c>
      <c r="J158" s="3">
        <f>+'BOP PIIE data'!N158</f>
        <v>75833000000</v>
      </c>
      <c r="K158" s="3">
        <f>+'BOP PIIE data'!T158</f>
        <v>36094000000</v>
      </c>
      <c r="L158" s="3">
        <f>+'BOP PIIE data'!O158</f>
        <v>-578000000</v>
      </c>
      <c r="M158" s="3">
        <f>+'BOP PIIE data'!U158</f>
        <v>34340000000</v>
      </c>
      <c r="N158" s="3">
        <f>+'BOP PIIE data'!P158</f>
        <v>-4965000000</v>
      </c>
      <c r="O158" s="3">
        <f>+'BOP PIIE data'!V158</f>
        <v>10807000000</v>
      </c>
      <c r="P158" s="3">
        <f>+'BOP PIIE data'!Q158</f>
        <v>4387000000</v>
      </c>
      <c r="Q158" s="3">
        <f>+'BOP PIIE data'!W158</f>
        <v>23533000000</v>
      </c>
      <c r="R158" s="3">
        <f>+'BOP PIIE data'!R158</f>
        <v>20771000000</v>
      </c>
      <c r="S158" s="3">
        <f>+'BOP PIIE data'!X158</f>
        <v>45218000000</v>
      </c>
      <c r="T158" s="3">
        <f>+'BOP PIIE data'!S158</f>
        <v>-4068000000</v>
      </c>
      <c r="U158" s="10">
        <f>+'BOP PIIE data'!J158</f>
        <v>-60838000000</v>
      </c>
      <c r="V158" s="10">
        <f>+'BOP PIIE data'!M158</f>
        <v>-23694000000</v>
      </c>
      <c r="W158" s="10">
        <f t="shared" si="4"/>
        <v>-1000000</v>
      </c>
      <c r="X158" s="10">
        <f t="shared" si="5"/>
        <v>0</v>
      </c>
    </row>
    <row r="159" spans="1:24" x14ac:dyDescent="0.25">
      <c r="A159" s="5">
        <v>36251</v>
      </c>
      <c r="B159" s="3">
        <f>+'BOP PIIE data'!B159</f>
        <v>170349000000</v>
      </c>
      <c r="C159" s="3">
        <f>+'BOP PIIE data'!F159</f>
        <v>251343000000</v>
      </c>
      <c r="D159" s="3">
        <f>+'BOP PIIE data'!C159</f>
        <v>68529000000</v>
      </c>
      <c r="E159" s="3">
        <f>+'BOP PIIE data'!G159</f>
        <v>48420000000</v>
      </c>
      <c r="F159" s="3">
        <f>+'BOP PIIE data'!D159</f>
        <v>72966000000</v>
      </c>
      <c r="G159" s="3">
        <f>+'BOP PIIE data'!H159</f>
        <v>70389000000</v>
      </c>
      <c r="H159" s="3">
        <f>+'BOP PIIE data'!E159</f>
        <v>9144000000</v>
      </c>
      <c r="I159" s="3">
        <f>+'BOP PIIE data'!I159</f>
        <v>18794000000</v>
      </c>
      <c r="J159" s="3">
        <f>+'BOP PIIE data'!N159</f>
        <v>54916000000</v>
      </c>
      <c r="K159" s="3">
        <f>+'BOP PIIE data'!T159</f>
        <v>145584000000</v>
      </c>
      <c r="L159" s="3">
        <f>+'BOP PIIE data'!O159</f>
        <v>70669000000</v>
      </c>
      <c r="M159" s="3">
        <f>+'BOP PIIE data'!U159</f>
        <v>48964000000</v>
      </c>
      <c r="N159" s="3">
        <f>+'BOP PIIE data'!P159</f>
        <v>71065000000</v>
      </c>
      <c r="O159" s="3">
        <f>+'BOP PIIE data'!V159</f>
        <v>33116000000</v>
      </c>
      <c r="P159" s="3">
        <f>+'BOP PIIE data'!Q159</f>
        <v>-396000000</v>
      </c>
      <c r="Q159" s="3">
        <f>+'BOP PIIE data'!W159</f>
        <v>15848000000</v>
      </c>
      <c r="R159" s="3">
        <f>+'BOP PIIE data'!R159</f>
        <v>62726000000</v>
      </c>
      <c r="S159" s="3">
        <f>+'BOP PIIE data'!X159</f>
        <v>57488000000</v>
      </c>
      <c r="T159" s="3">
        <f>+'BOP PIIE data'!S159</f>
        <v>-1159000000</v>
      </c>
      <c r="U159" s="10">
        <f>+'BOP PIIE data'!J159</f>
        <v>-67957000000</v>
      </c>
      <c r="V159" s="10">
        <f>+'BOP PIIE data'!M159</f>
        <v>-64885000000</v>
      </c>
      <c r="W159" s="10">
        <f t="shared" si="4"/>
        <v>-1000000</v>
      </c>
      <c r="X159" s="10">
        <f t="shared" si="5"/>
        <v>1000000</v>
      </c>
    </row>
    <row r="160" spans="1:24" x14ac:dyDescent="0.25">
      <c r="A160" s="5">
        <v>36342</v>
      </c>
      <c r="B160" s="3">
        <f>+'BOP PIIE data'!B160</f>
        <v>176425000000</v>
      </c>
      <c r="C160" s="3">
        <f>+'BOP PIIE data'!F160</f>
        <v>265946000000</v>
      </c>
      <c r="D160" s="3">
        <f>+'BOP PIIE data'!C160</f>
        <v>71068000000</v>
      </c>
      <c r="E160" s="3">
        <f>+'BOP PIIE data'!G160</f>
        <v>49973000000</v>
      </c>
      <c r="F160" s="3">
        <f>+'BOP PIIE data'!D160</f>
        <v>77995000000</v>
      </c>
      <c r="G160" s="3">
        <f>+'BOP PIIE data'!H160</f>
        <v>76092000000</v>
      </c>
      <c r="H160" s="3">
        <f>+'BOP PIIE data'!E160</f>
        <v>8693000000</v>
      </c>
      <c r="I160" s="3">
        <f>+'BOP PIIE data'!I160</f>
        <v>18299000000</v>
      </c>
      <c r="J160" s="3">
        <f>+'BOP PIIE data'!N160</f>
        <v>73091000000</v>
      </c>
      <c r="K160" s="3">
        <f>+'BOP PIIE data'!T160</f>
        <v>59951000000</v>
      </c>
      <c r="L160" s="3">
        <f>+'BOP PIIE data'!O160</f>
        <v>46942000000</v>
      </c>
      <c r="M160" s="3">
        <f>+'BOP PIIE data'!U160</f>
        <v>111701000000</v>
      </c>
      <c r="N160" s="3">
        <f>+'BOP PIIE data'!P160</f>
        <v>30403000000</v>
      </c>
      <c r="O160" s="3">
        <f>+'BOP PIIE data'!V160</f>
        <v>23313000000</v>
      </c>
      <c r="P160" s="3">
        <f>+'BOP PIIE data'!Q160</f>
        <v>16539000000</v>
      </c>
      <c r="Q160" s="3">
        <f>+'BOP PIIE data'!W160</f>
        <v>88388000000</v>
      </c>
      <c r="R160" s="3">
        <f>+'BOP PIIE data'!R160</f>
        <v>14437000000</v>
      </c>
      <c r="S160" s="3">
        <f>+'BOP PIIE data'!X160</f>
        <v>-6399000000</v>
      </c>
      <c r="T160" s="3">
        <f>+'BOP PIIE data'!S160</f>
        <v>-1951000000</v>
      </c>
      <c r="U160" s="10">
        <f>+'BOP PIIE data'!J160</f>
        <v>-76129000000</v>
      </c>
      <c r="V160" s="10">
        <f>+'BOP PIIE data'!M160</f>
        <v>-32734000000</v>
      </c>
      <c r="W160" s="10">
        <f t="shared" si="4"/>
        <v>0</v>
      </c>
      <c r="X160" s="10">
        <f t="shared" si="5"/>
        <v>0</v>
      </c>
    </row>
    <row r="161" spans="1:24" x14ac:dyDescent="0.25">
      <c r="A161" s="5">
        <v>36434</v>
      </c>
      <c r="B161" s="3">
        <f>+'BOP PIIE data'!B161</f>
        <v>183764000000</v>
      </c>
      <c r="C161" s="3">
        <f>+'BOP PIIE data'!F161</f>
        <v>278362000000</v>
      </c>
      <c r="D161" s="3">
        <f>+'BOP PIIE data'!C161</f>
        <v>71003000000</v>
      </c>
      <c r="E161" s="3">
        <f>+'BOP PIIE data'!G161</f>
        <v>50842000000</v>
      </c>
      <c r="F161" s="3">
        <f>+'BOP PIIE data'!D161</f>
        <v>82701000000</v>
      </c>
      <c r="G161" s="3">
        <f>+'BOP PIIE data'!H161</f>
        <v>78579000000</v>
      </c>
      <c r="H161" s="3">
        <f>+'BOP PIIE data'!E161</f>
        <v>8760000000</v>
      </c>
      <c r="I161" s="3">
        <f>+'BOP PIIE data'!I161</f>
        <v>20131000000</v>
      </c>
      <c r="J161" s="3">
        <f>+'BOP PIIE data'!N161</f>
        <v>43646000000</v>
      </c>
      <c r="K161" s="3">
        <f>+'BOP PIIE data'!T161</f>
        <v>70821000000</v>
      </c>
      <c r="L161" s="3">
        <f>+'BOP PIIE data'!O161</f>
        <v>23974000000</v>
      </c>
      <c r="M161" s="3">
        <f>+'BOP PIIE data'!U161</f>
        <v>83692000000</v>
      </c>
      <c r="N161" s="3">
        <f>+'BOP PIIE data'!P161</f>
        <v>17808000000</v>
      </c>
      <c r="O161" s="3">
        <f>+'BOP PIIE data'!V161</f>
        <v>45053000000</v>
      </c>
      <c r="P161" s="3">
        <f>+'BOP PIIE data'!Q161</f>
        <v>6166000000</v>
      </c>
      <c r="Q161" s="3">
        <f>+'BOP PIIE data'!W161</f>
        <v>38639000000</v>
      </c>
      <c r="R161" s="3">
        <f>+'BOP PIIE data'!R161</f>
        <v>48934000000</v>
      </c>
      <c r="S161" s="3">
        <f>+'BOP PIIE data'!X161</f>
        <v>77762000000</v>
      </c>
      <c r="T161" s="3">
        <f>+'BOP PIIE data'!S161</f>
        <v>-1569000000</v>
      </c>
      <c r="U161" s="10">
        <f>+'BOP PIIE data'!J161</f>
        <v>-81685000000</v>
      </c>
      <c r="V161" s="10">
        <f>+'BOP PIIE data'!M161</f>
        <v>-117290000000</v>
      </c>
      <c r="W161" s="10">
        <f t="shared" si="4"/>
        <v>-1000000</v>
      </c>
      <c r="X161" s="10">
        <f t="shared" si="5"/>
        <v>0</v>
      </c>
    </row>
    <row r="162" spans="1:24" x14ac:dyDescent="0.25">
      <c r="A162" s="5">
        <v>36526</v>
      </c>
      <c r="B162" s="3">
        <f>+'BOP PIIE data'!B162</f>
        <v>188500000000</v>
      </c>
      <c r="C162" s="3">
        <f>+'BOP PIIE data'!F162</f>
        <v>295400000000</v>
      </c>
      <c r="D162" s="3">
        <f>+'BOP PIIE data'!C162</f>
        <v>72156000000</v>
      </c>
      <c r="E162" s="3">
        <f>+'BOP PIIE data'!G162</f>
        <v>52739000000</v>
      </c>
      <c r="F162" s="3">
        <f>+'BOP PIIE data'!D162</f>
        <v>86404000000</v>
      </c>
      <c r="G162" s="3">
        <f>+'BOP PIIE data'!H162</f>
        <v>83757000000</v>
      </c>
      <c r="H162" s="3">
        <f>+'BOP PIIE data'!E162</f>
        <v>9364000000</v>
      </c>
      <c r="I162" s="3">
        <f>+'BOP PIIE data'!I162</f>
        <v>19300000000</v>
      </c>
      <c r="J162" s="3">
        <f>+'BOP PIIE data'!N162</f>
        <v>50891000000</v>
      </c>
      <c r="K162" s="3">
        <f>+'BOP PIIE data'!T162</f>
        <v>68189000000</v>
      </c>
      <c r="L162" s="3">
        <f>+'BOP PIIE data'!O162</f>
        <v>41619000000</v>
      </c>
      <c r="M162" s="3">
        <f>+'BOP PIIE data'!U162</f>
        <v>134402000000</v>
      </c>
      <c r="N162" s="3">
        <f>+'BOP PIIE data'!P162</f>
        <v>18791000000</v>
      </c>
      <c r="O162" s="3">
        <f>+'BOP PIIE data'!V162</f>
        <v>66486000000</v>
      </c>
      <c r="P162" s="3">
        <f>+'BOP PIIE data'!Q162</f>
        <v>22828000000</v>
      </c>
      <c r="Q162" s="3">
        <f>+'BOP PIIE data'!W162</f>
        <v>67916000000</v>
      </c>
      <c r="R162" s="3">
        <f>+'BOP PIIE data'!R162</f>
        <v>130499000000</v>
      </c>
      <c r="S162" s="3">
        <f>+'BOP PIIE data'!X162</f>
        <v>56286000000</v>
      </c>
      <c r="T162" s="3">
        <f>+'BOP PIIE data'!S162</f>
        <v>554000000</v>
      </c>
      <c r="U162" s="10">
        <f>+'BOP PIIE data'!J162</f>
        <v>-94772000000</v>
      </c>
      <c r="V162" s="10">
        <f>+'BOP PIIE data'!M162</f>
        <v>-35314000000</v>
      </c>
      <c r="W162" s="10">
        <f t="shared" si="4"/>
        <v>0</v>
      </c>
      <c r="X162" s="10">
        <f t="shared" si="5"/>
        <v>0</v>
      </c>
    </row>
    <row r="163" spans="1:24" x14ac:dyDescent="0.25">
      <c r="A163" s="5">
        <v>36617</v>
      </c>
      <c r="B163" s="3">
        <f>+'BOP PIIE data'!B163</f>
        <v>194669000000</v>
      </c>
      <c r="C163" s="3">
        <f>+'BOP PIIE data'!F163</f>
        <v>303489000000</v>
      </c>
      <c r="D163" s="3">
        <f>+'BOP PIIE data'!C163</f>
        <v>75283000000</v>
      </c>
      <c r="E163" s="3">
        <f>+'BOP PIIE data'!G163</f>
        <v>54631000000</v>
      </c>
      <c r="F163" s="3">
        <f>+'BOP PIIE data'!D163</f>
        <v>92181000000</v>
      </c>
      <c r="G163" s="3">
        <f>+'BOP PIIE data'!H163</f>
        <v>89108000000</v>
      </c>
      <c r="H163" s="3">
        <f>+'BOP PIIE data'!E163</f>
        <v>9086000000</v>
      </c>
      <c r="I163" s="3">
        <f>+'BOP PIIE data'!I163</f>
        <v>20383000000</v>
      </c>
      <c r="J163" s="3">
        <f>+'BOP PIIE data'!N163</f>
        <v>54744000000</v>
      </c>
      <c r="K163" s="3">
        <f>+'BOP PIIE data'!T163</f>
        <v>94544000000</v>
      </c>
      <c r="L163" s="3">
        <f>+'BOP PIIE data'!O163</f>
        <v>28526000000</v>
      </c>
      <c r="M163" s="3">
        <f>+'BOP PIIE data'!U163</f>
        <v>70703000000</v>
      </c>
      <c r="N163" s="3">
        <f>+'BOP PIIE data'!P163</f>
        <v>47224000000</v>
      </c>
      <c r="O163" s="3">
        <f>+'BOP PIIE data'!V163</f>
        <v>33967000000</v>
      </c>
      <c r="P163" s="3">
        <f>+'BOP PIIE data'!Q163</f>
        <v>-18698000000</v>
      </c>
      <c r="Q163" s="3">
        <f>+'BOP PIIE data'!W163</f>
        <v>36736000000</v>
      </c>
      <c r="R163" s="3">
        <f>+'BOP PIIE data'!R163</f>
        <v>28766000000</v>
      </c>
      <c r="S163" s="3">
        <f>+'BOP PIIE data'!X163</f>
        <v>84192000000</v>
      </c>
      <c r="T163" s="3">
        <f>+'BOP PIIE data'!S163</f>
        <v>-2020000000</v>
      </c>
      <c r="U163" s="10">
        <f>+'BOP PIIE data'!J163</f>
        <v>-96392000000</v>
      </c>
      <c r="V163" s="10">
        <f>+'BOP PIIE data'!M163</f>
        <v>-139423000000</v>
      </c>
      <c r="W163" s="10">
        <f t="shared" si="4"/>
        <v>0</v>
      </c>
      <c r="X163" s="10">
        <f t="shared" si="5"/>
        <v>0</v>
      </c>
    </row>
    <row r="164" spans="1:24" x14ac:dyDescent="0.25">
      <c r="A164" s="5">
        <v>36708</v>
      </c>
      <c r="B164" s="3">
        <f>+'BOP PIIE data'!B164</f>
        <v>201805000000</v>
      </c>
      <c r="C164" s="3">
        <f>+'BOP PIIE data'!F164</f>
        <v>314558000000</v>
      </c>
      <c r="D164" s="3">
        <f>+'BOP PIIE data'!C164</f>
        <v>75399000000</v>
      </c>
      <c r="E164" s="3">
        <f>+'BOP PIIE data'!G164</f>
        <v>57162000000</v>
      </c>
      <c r="F164" s="3">
        <f>+'BOP PIIE data'!D164</f>
        <v>90672000000</v>
      </c>
      <c r="G164" s="3">
        <f>+'BOP PIIE data'!H164</f>
        <v>89125000000</v>
      </c>
      <c r="H164" s="3">
        <f>+'BOP PIIE data'!E164</f>
        <v>9368000000</v>
      </c>
      <c r="I164" s="3">
        <f>+'BOP PIIE data'!I164</f>
        <v>20874000000</v>
      </c>
      <c r="J164" s="3">
        <f>+'BOP PIIE data'!N164</f>
        <v>35801000000</v>
      </c>
      <c r="K164" s="3">
        <f>+'BOP PIIE data'!T164</f>
        <v>76345000000</v>
      </c>
      <c r="L164" s="3">
        <f>+'BOP PIIE data'!O164</f>
        <v>46849000000</v>
      </c>
      <c r="M164" s="3">
        <f>+'BOP PIIE data'!U164</f>
        <v>108863000000</v>
      </c>
      <c r="N164" s="3">
        <f>+'BOP PIIE data'!P164</f>
        <v>16579000000</v>
      </c>
      <c r="O164" s="3">
        <f>+'BOP PIIE data'!V164</f>
        <v>53656000000</v>
      </c>
      <c r="P164" s="3">
        <f>+'BOP PIIE data'!Q164</f>
        <v>30270000000</v>
      </c>
      <c r="Q164" s="3">
        <f>+'BOP PIIE data'!W164</f>
        <v>55207000000</v>
      </c>
      <c r="R164" s="3">
        <f>+'BOP PIIE data'!R164</f>
        <v>-1966000000</v>
      </c>
      <c r="S164" s="3">
        <f>+'BOP PIIE data'!X164</f>
        <v>56222000000</v>
      </c>
      <c r="T164" s="3">
        <f>+'BOP PIIE data'!S164</f>
        <v>346000000</v>
      </c>
      <c r="U164" s="10">
        <f>+'BOP PIIE data'!J164</f>
        <v>-104474000000</v>
      </c>
      <c r="V164" s="10">
        <f>+'BOP PIIE data'!M164</f>
        <v>-160400000000</v>
      </c>
      <c r="W164" s="10">
        <f t="shared" si="4"/>
        <v>-1000000</v>
      </c>
      <c r="X164" s="10">
        <f t="shared" si="5"/>
        <v>0</v>
      </c>
    </row>
    <row r="165" spans="1:24" x14ac:dyDescent="0.25">
      <c r="A165" s="5">
        <v>36800</v>
      </c>
      <c r="B165" s="3">
        <f>+'BOP PIIE data'!B165</f>
        <v>199965000000</v>
      </c>
      <c r="C165" s="3">
        <f>+'BOP PIIE data'!F165</f>
        <v>318276000000</v>
      </c>
      <c r="D165" s="3">
        <f>+'BOP PIIE data'!C165</f>
        <v>75185000000</v>
      </c>
      <c r="E165" s="3">
        <f>+'BOP PIIE data'!G165</f>
        <v>56396000000</v>
      </c>
      <c r="F165" s="3">
        <f>+'BOP PIIE data'!D165</f>
        <v>96356000000</v>
      </c>
      <c r="G165" s="3">
        <f>+'BOP PIIE data'!H165</f>
        <v>88990000000</v>
      </c>
      <c r="H165" s="3">
        <f>+'BOP PIIE data'!E165</f>
        <v>9727000000</v>
      </c>
      <c r="I165" s="3">
        <f>+'BOP PIIE data'!I165</f>
        <v>23850000000</v>
      </c>
      <c r="J165" s="3">
        <f>+'BOP PIIE data'!N165</f>
        <v>44936000000</v>
      </c>
      <c r="K165" s="3">
        <f>+'BOP PIIE data'!T165</f>
        <v>110049000000</v>
      </c>
      <c r="L165" s="3">
        <f>+'BOP PIIE data'!O165</f>
        <v>42719000000</v>
      </c>
      <c r="M165" s="3">
        <f>+'BOP PIIE data'!U165</f>
        <v>127998000000</v>
      </c>
      <c r="N165" s="3">
        <f>+'BOP PIIE data'!P165</f>
        <v>24120000000</v>
      </c>
      <c r="O165" s="3">
        <f>+'BOP PIIE data'!V165</f>
        <v>39491000000</v>
      </c>
      <c r="P165" s="3">
        <f>+'BOP PIIE data'!Q165</f>
        <v>18599000000</v>
      </c>
      <c r="Q165" s="3">
        <f>+'BOP PIIE data'!W165</f>
        <v>88507000000</v>
      </c>
      <c r="R165" s="3">
        <f>+'BOP PIIE data'!R165</f>
        <v>84009000000</v>
      </c>
      <c r="S165" s="3">
        <f>+'BOP PIIE data'!X165</f>
        <v>78284000000</v>
      </c>
      <c r="T165" s="3">
        <f>+'BOP PIIE data'!S165</f>
        <v>1410000000</v>
      </c>
      <c r="U165" s="10">
        <f>+'BOP PIIE data'!J165</f>
        <v>-106279000000</v>
      </c>
      <c r="V165" s="10">
        <f>+'BOP PIIE data'!M165</f>
        <v>-143256000000</v>
      </c>
      <c r="W165" s="10">
        <f t="shared" si="4"/>
        <v>0</v>
      </c>
      <c r="X165" s="10">
        <f t="shared" si="5"/>
        <v>-1000000</v>
      </c>
    </row>
    <row r="166" spans="1:24" x14ac:dyDescent="0.25">
      <c r="A166" s="5">
        <v>36892</v>
      </c>
      <c r="B166" s="3">
        <f>+'BOP PIIE data'!B166</f>
        <v>196777000000</v>
      </c>
      <c r="C166" s="3">
        <f>+'BOP PIIE data'!F166</f>
        <v>311376000000</v>
      </c>
      <c r="D166" s="3">
        <f>+'BOP PIIE data'!C166</f>
        <v>74371000000</v>
      </c>
      <c r="E166" s="3">
        <f>+'BOP PIIE data'!G166</f>
        <v>57086000000</v>
      </c>
      <c r="F166" s="3">
        <f>+'BOP PIIE data'!D166</f>
        <v>86442000000</v>
      </c>
      <c r="G166" s="3">
        <f>+'BOP PIIE data'!H166</f>
        <v>82973000000</v>
      </c>
      <c r="H166" s="3">
        <f>+'BOP PIIE data'!E166</f>
        <v>9828000000</v>
      </c>
      <c r="I166" s="3">
        <f>+'BOP PIIE data'!I166</f>
        <v>23120000000</v>
      </c>
      <c r="J166" s="3">
        <f>+'BOP PIIE data'!N166</f>
        <v>27033000000</v>
      </c>
      <c r="K166" s="3">
        <f>+'BOP PIIE data'!T166</f>
        <v>51179000000</v>
      </c>
      <c r="L166" s="3">
        <f>+'BOP PIIE data'!O166</f>
        <v>35356000000</v>
      </c>
      <c r="M166" s="3">
        <f>+'BOP PIIE data'!U166</f>
        <v>121347000000</v>
      </c>
      <c r="N166" s="3">
        <f>+'BOP PIIE data'!P166</f>
        <v>21546000000</v>
      </c>
      <c r="O166" s="3">
        <f>+'BOP PIIE data'!V166</f>
        <v>39931000000</v>
      </c>
      <c r="P166" s="3">
        <f>+'BOP PIIE data'!Q166</f>
        <v>13810000000</v>
      </c>
      <c r="Q166" s="3">
        <f>+'BOP PIIE data'!W166</f>
        <v>81416000000</v>
      </c>
      <c r="R166" s="3">
        <f>+'BOP PIIE data'!R166</f>
        <v>145652000000</v>
      </c>
      <c r="S166" s="3">
        <f>+'BOP PIIE data'!X166</f>
        <v>150275000000</v>
      </c>
      <c r="T166" s="3">
        <f>+'BOP PIIE data'!S166</f>
        <v>-190000000</v>
      </c>
      <c r="U166" s="10">
        <f>+'BOP PIIE data'!J166</f>
        <v>-107136000000</v>
      </c>
      <c r="V166" s="10">
        <f>+'BOP PIIE data'!M166</f>
        <v>-114950000000</v>
      </c>
      <c r="W166" s="10">
        <f t="shared" si="4"/>
        <v>-1000000</v>
      </c>
      <c r="X166" s="10">
        <f t="shared" si="5"/>
        <v>0</v>
      </c>
    </row>
    <row r="167" spans="1:24" x14ac:dyDescent="0.25">
      <c r="A167" s="5">
        <v>36982</v>
      </c>
      <c r="B167" s="3">
        <f>+'BOP PIIE data'!B167</f>
        <v>188506000000</v>
      </c>
      <c r="C167" s="3">
        <f>+'BOP PIIE data'!F167</f>
        <v>292071000000</v>
      </c>
      <c r="D167" s="3">
        <f>+'BOP PIIE data'!C167</f>
        <v>73812000000</v>
      </c>
      <c r="E167" s="3">
        <f>+'BOP PIIE data'!G167</f>
        <v>57014000000</v>
      </c>
      <c r="F167" s="3">
        <f>+'BOP PIIE data'!D167</f>
        <v>80849000000</v>
      </c>
      <c r="G167" s="3">
        <f>+'BOP PIIE data'!H167</f>
        <v>75479000000</v>
      </c>
      <c r="H167" s="3">
        <f>+'BOP PIIE data'!E167</f>
        <v>10150000000</v>
      </c>
      <c r="I167" s="3">
        <f>+'BOP PIIE data'!I167</f>
        <v>24004000000</v>
      </c>
      <c r="J167" s="3">
        <f>+'BOP PIIE data'!N167</f>
        <v>34706000000</v>
      </c>
      <c r="K167" s="3">
        <f>+'BOP PIIE data'!T167</f>
        <v>67715000000</v>
      </c>
      <c r="L167" s="3">
        <f>+'BOP PIIE data'!O167</f>
        <v>44656000000</v>
      </c>
      <c r="M167" s="3">
        <f>+'BOP PIIE data'!U167</f>
        <v>97661000000</v>
      </c>
      <c r="N167" s="3">
        <f>+'BOP PIIE data'!P167</f>
        <v>55707000000</v>
      </c>
      <c r="O167" s="3">
        <f>+'BOP PIIE data'!V167</f>
        <v>34674000000</v>
      </c>
      <c r="P167" s="3">
        <f>+'BOP PIIE data'!Q167</f>
        <v>-11051000000</v>
      </c>
      <c r="Q167" s="3">
        <f>+'BOP PIIE data'!W167</f>
        <v>62987000000</v>
      </c>
      <c r="R167" s="3">
        <f>+'BOP PIIE data'!R167</f>
        <v>13920000000</v>
      </c>
      <c r="S167" s="3">
        <f>+'BOP PIIE data'!X167</f>
        <v>49868000000</v>
      </c>
      <c r="T167" s="3">
        <f>+'BOP PIIE data'!S167</f>
        <v>1343000000</v>
      </c>
      <c r="U167" s="10">
        <f>+'BOP PIIE data'!J167</f>
        <v>-95251000000</v>
      </c>
      <c r="V167" s="10">
        <f>+'BOP PIIE data'!M167</f>
        <v>-120619000000</v>
      </c>
      <c r="W167" s="10">
        <f t="shared" si="4"/>
        <v>0</v>
      </c>
      <c r="X167" s="10">
        <f t="shared" si="5"/>
        <v>0</v>
      </c>
    </row>
    <row r="168" spans="1:24" x14ac:dyDescent="0.25">
      <c r="A168" s="5">
        <v>37073</v>
      </c>
      <c r="B168" s="3">
        <f>+'BOP PIIE data'!B168</f>
        <v>175954000000</v>
      </c>
      <c r="C168" s="3">
        <f>+'BOP PIIE data'!F168</f>
        <v>279859000000</v>
      </c>
      <c r="D168" s="3">
        <f>+'BOP PIIE data'!C168</f>
        <v>70638000000</v>
      </c>
      <c r="E168" s="3">
        <f>+'BOP PIIE data'!G168</f>
        <v>54947000000</v>
      </c>
      <c r="F168" s="3">
        <f>+'BOP PIIE data'!D168</f>
        <v>74206000000</v>
      </c>
      <c r="G168" s="3">
        <f>+'BOP PIIE data'!H168</f>
        <v>74826000000</v>
      </c>
      <c r="H168" s="3">
        <f>+'BOP PIIE data'!E168</f>
        <v>10365000000</v>
      </c>
      <c r="I168" s="3">
        <f>+'BOP PIIE data'!I168</f>
        <v>24966000000</v>
      </c>
      <c r="J168" s="3">
        <f>+'BOP PIIE data'!N168</f>
        <v>44650000000</v>
      </c>
      <c r="K168" s="3">
        <f>+'BOP PIIE data'!T168</f>
        <v>14592000000</v>
      </c>
      <c r="L168" s="3">
        <f>+'BOP PIIE data'!O168</f>
        <v>-9868000000</v>
      </c>
      <c r="M168" s="3">
        <f>+'BOP PIIE data'!U168</f>
        <v>69079000000</v>
      </c>
      <c r="N168" s="3">
        <f>+'BOP PIIE data'!P168</f>
        <v>10889000000</v>
      </c>
      <c r="O168" s="3">
        <f>+'BOP PIIE data'!V168</f>
        <v>13694000000</v>
      </c>
      <c r="P168" s="3">
        <f>+'BOP PIIE data'!Q168</f>
        <v>-20757000000</v>
      </c>
      <c r="Q168" s="3">
        <f>+'BOP PIIE data'!W168</f>
        <v>55385000000</v>
      </c>
      <c r="R168" s="3">
        <f>+'BOP PIIE data'!R168</f>
        <v>-70876000000</v>
      </c>
      <c r="S168" s="3">
        <f>+'BOP PIIE data'!X168</f>
        <v>-58636000000</v>
      </c>
      <c r="T168" s="3">
        <f>+'BOP PIIE data'!S168</f>
        <v>3559000000</v>
      </c>
      <c r="U168" s="10">
        <f>+'BOP PIIE data'!J168</f>
        <v>-103435000000</v>
      </c>
      <c r="V168" s="10">
        <f>+'BOP PIIE data'!M168</f>
        <v>-57569000000</v>
      </c>
      <c r="W168" s="10">
        <f t="shared" si="4"/>
        <v>0</v>
      </c>
      <c r="X168" s="10">
        <f t="shared" si="5"/>
        <v>-1000000</v>
      </c>
    </row>
    <row r="169" spans="1:24" x14ac:dyDescent="0.25">
      <c r="A169" s="5">
        <v>37165</v>
      </c>
      <c r="B169" s="3">
        <f>+'BOP PIIE data'!B169</f>
        <v>170094000000</v>
      </c>
      <c r="C169" s="3">
        <f>+'BOP PIIE data'!F169</f>
        <v>270395000000</v>
      </c>
      <c r="D169" s="3">
        <f>+'BOP PIIE data'!C169</f>
        <v>65214000000</v>
      </c>
      <c r="E169" s="3">
        <f>+'BOP PIIE data'!G169</f>
        <v>52992000000</v>
      </c>
      <c r="F169" s="3">
        <f>+'BOP PIIE data'!D169</f>
        <v>69866000000</v>
      </c>
      <c r="G169" s="3">
        <f>+'BOP PIIE data'!H169</f>
        <v>54843000000</v>
      </c>
      <c r="H169" s="3">
        <f>+'BOP PIIE data'!E169</f>
        <v>11068000000</v>
      </c>
      <c r="I169" s="3">
        <f>+'BOP PIIE data'!I169</f>
        <v>26274000000</v>
      </c>
      <c r="J169" s="3">
        <f>+'BOP PIIE data'!N169</f>
        <v>39650000000</v>
      </c>
      <c r="K169" s="3">
        <f>+'BOP PIIE data'!T169</f>
        <v>39011000000</v>
      </c>
      <c r="L169" s="3">
        <f>+'BOP PIIE data'!O169</f>
        <v>36775000000</v>
      </c>
      <c r="M169" s="3">
        <f>+'BOP PIIE data'!U169</f>
        <v>143405000000</v>
      </c>
      <c r="N169" s="3">
        <f>+'BOP PIIE data'!P169</f>
        <v>20977000000</v>
      </c>
      <c r="O169" s="3">
        <f>+'BOP PIIE data'!V169</f>
        <v>33165000000</v>
      </c>
      <c r="P169" s="3">
        <f>+'BOP PIIE data'!Q169</f>
        <v>15798000000</v>
      </c>
      <c r="Q169" s="3">
        <f>+'BOP PIIE data'!W169</f>
        <v>110240000000</v>
      </c>
      <c r="R169" s="3">
        <f>+'BOP PIIE data'!R169</f>
        <v>39746000000</v>
      </c>
      <c r="S169" s="3">
        <f>+'BOP PIIE data'!X169</f>
        <v>42850000000</v>
      </c>
      <c r="T169" s="3">
        <f>+'BOP PIIE data'!S169</f>
        <v>199000000</v>
      </c>
      <c r="U169" s="10">
        <f>+'BOP PIIE data'!J169</f>
        <v>-88263000000</v>
      </c>
      <c r="V169" s="10">
        <f>+'BOP PIIE data'!M169</f>
        <v>-108896000000</v>
      </c>
      <c r="W169" s="10">
        <f t="shared" si="4"/>
        <v>1000000</v>
      </c>
      <c r="X169" s="10">
        <f t="shared" si="5"/>
        <v>0</v>
      </c>
    </row>
    <row r="170" spans="1:24" x14ac:dyDescent="0.25">
      <c r="A170" s="5">
        <v>37257</v>
      </c>
      <c r="B170" s="3">
        <f>+'BOP PIIE data'!B170</f>
        <v>168795000000</v>
      </c>
      <c r="C170" s="3">
        <f>+'BOP PIIE data'!F170</f>
        <v>274921000000</v>
      </c>
      <c r="D170" s="3">
        <f>+'BOP PIIE data'!C170</f>
        <v>70073000000</v>
      </c>
      <c r="E170" s="3">
        <f>+'BOP PIIE data'!G170</f>
        <v>57287000000</v>
      </c>
      <c r="F170" s="3">
        <f>+'BOP PIIE data'!D170</f>
        <v>72218000000</v>
      </c>
      <c r="G170" s="3">
        <f>+'BOP PIIE data'!H170</f>
        <v>66805000000</v>
      </c>
      <c r="H170" s="3">
        <f>+'BOP PIIE data'!E170</f>
        <v>11940000000</v>
      </c>
      <c r="I170" s="3">
        <f>+'BOP PIIE data'!I170</f>
        <v>26620000000</v>
      </c>
      <c r="J170" s="3">
        <f>+'BOP PIIE data'!N170</f>
        <v>52598000000</v>
      </c>
      <c r="K170" s="3">
        <f>+'BOP PIIE data'!T170</f>
        <v>29247000000</v>
      </c>
      <c r="L170" s="3">
        <f>+'BOP PIIE data'!O170</f>
        <v>14587000000</v>
      </c>
      <c r="M170" s="3">
        <f>+'BOP PIIE data'!U170</f>
        <v>105962000000</v>
      </c>
      <c r="N170" s="3">
        <f>+'BOP PIIE data'!P170</f>
        <v>-1999000000</v>
      </c>
      <c r="O170" s="3">
        <f>+'BOP PIIE data'!V170</f>
        <v>23561000000</v>
      </c>
      <c r="P170" s="3">
        <f>+'BOP PIIE data'!Q170</f>
        <v>16586000000</v>
      </c>
      <c r="Q170" s="3">
        <f>+'BOP PIIE data'!W170</f>
        <v>82401000000</v>
      </c>
      <c r="R170" s="3">
        <f>+'BOP PIIE data'!R170</f>
        <v>22494000000</v>
      </c>
      <c r="S170" s="3">
        <f>+'BOP PIIE data'!X170</f>
        <v>42778000000</v>
      </c>
      <c r="T170" s="3">
        <f>+'BOP PIIE data'!S170</f>
        <v>-390000000</v>
      </c>
      <c r="U170" s="10">
        <f>+'BOP PIIE data'!J170</f>
        <v>-102608000000</v>
      </c>
      <c r="V170" s="10">
        <f>+'BOP PIIE data'!M170</f>
        <v>-88698000000</v>
      </c>
      <c r="W170" s="10">
        <f t="shared" si="4"/>
        <v>1000000</v>
      </c>
      <c r="X170" s="10">
        <f t="shared" si="5"/>
        <v>0</v>
      </c>
    </row>
    <row r="171" spans="1:24" x14ac:dyDescent="0.25">
      <c r="A171" s="5">
        <v>37347</v>
      </c>
      <c r="B171" s="3">
        <f>+'BOP PIIE data'!B171</f>
        <v>175834000000</v>
      </c>
      <c r="C171" s="3">
        <f>+'BOP PIIE data'!F171</f>
        <v>293371000000</v>
      </c>
      <c r="D171" s="3">
        <f>+'BOP PIIE data'!C171</f>
        <v>72228000000</v>
      </c>
      <c r="E171" s="3">
        <f>+'BOP PIIE data'!G171</f>
        <v>57414000000</v>
      </c>
      <c r="F171" s="3">
        <f>+'BOP PIIE data'!D171</f>
        <v>76063000000</v>
      </c>
      <c r="G171" s="3">
        <f>+'BOP PIIE data'!H171</f>
        <v>75373000000</v>
      </c>
      <c r="H171" s="3">
        <f>+'BOP PIIE data'!E171</f>
        <v>12845000000</v>
      </c>
      <c r="I171" s="3">
        <f>+'BOP PIIE data'!I171</f>
        <v>25480000000</v>
      </c>
      <c r="J171" s="3">
        <f>+'BOP PIIE data'!N171</f>
        <v>54746000000</v>
      </c>
      <c r="K171" s="3">
        <f>+'BOP PIIE data'!T171</f>
        <v>26125000000</v>
      </c>
      <c r="L171" s="3">
        <f>+'BOP PIIE data'!O171</f>
        <v>42115000000</v>
      </c>
      <c r="M171" s="3">
        <f>+'BOP PIIE data'!U171</f>
        <v>159177000000</v>
      </c>
      <c r="N171" s="3">
        <f>+'BOP PIIE data'!P171</f>
        <v>19007000000</v>
      </c>
      <c r="O171" s="3">
        <f>+'BOP PIIE data'!V171</f>
        <v>10735000000</v>
      </c>
      <c r="P171" s="3">
        <f>+'BOP PIIE data'!Q171</f>
        <v>23108000000</v>
      </c>
      <c r="Q171" s="3">
        <f>+'BOP PIIE data'!W171</f>
        <v>148442000000</v>
      </c>
      <c r="R171" s="3">
        <f>+'BOP PIIE data'!R171</f>
        <v>59591000000</v>
      </c>
      <c r="S171" s="3">
        <f>+'BOP PIIE data'!X171</f>
        <v>64954000000</v>
      </c>
      <c r="T171" s="3">
        <f>+'BOP PIIE data'!S171</f>
        <v>1843000000</v>
      </c>
      <c r="U171" s="10">
        <f>+'BOP PIIE data'!J171</f>
        <v>-114669000000</v>
      </c>
      <c r="V171" s="10">
        <f>+'BOP PIIE data'!M171</f>
        <v>-91961000000</v>
      </c>
      <c r="W171" s="10">
        <f t="shared" si="4"/>
        <v>1000000</v>
      </c>
      <c r="X171" s="10">
        <f t="shared" si="5"/>
        <v>0</v>
      </c>
    </row>
    <row r="172" spans="1:24" x14ac:dyDescent="0.25">
      <c r="A172" s="5">
        <v>37438</v>
      </c>
      <c r="B172" s="3">
        <f>+'BOP PIIE data'!B172</f>
        <v>178451000000</v>
      </c>
      <c r="C172" s="3">
        <f>+'BOP PIIE data'!F172</f>
        <v>299455000000</v>
      </c>
      <c r="D172" s="3">
        <f>+'BOP PIIE data'!C172</f>
        <v>72449000000</v>
      </c>
      <c r="E172" s="3">
        <f>+'BOP PIIE data'!G172</f>
        <v>57831000000</v>
      </c>
      <c r="F172" s="3">
        <f>+'BOP PIIE data'!D172</f>
        <v>80360000000</v>
      </c>
      <c r="G172" s="3">
        <f>+'BOP PIIE data'!H172</f>
        <v>76584000000</v>
      </c>
      <c r="H172" s="3">
        <f>+'BOP PIIE data'!E172</f>
        <v>13683000000</v>
      </c>
      <c r="I172" s="3">
        <f>+'BOP PIIE data'!I172</f>
        <v>25927000000</v>
      </c>
      <c r="J172" s="3">
        <f>+'BOP PIIE data'!N172</f>
        <v>38343000000</v>
      </c>
      <c r="K172" s="3">
        <f>+'BOP PIIE data'!T172</f>
        <v>19651000000</v>
      </c>
      <c r="L172" s="3">
        <f>+'BOP PIIE data'!O172</f>
        <v>-9506000000</v>
      </c>
      <c r="M172" s="3">
        <f>+'BOP PIIE data'!U172</f>
        <v>118453000000</v>
      </c>
      <c r="N172" s="3">
        <f>+'BOP PIIE data'!P172</f>
        <v>-12825000000</v>
      </c>
      <c r="O172" s="3">
        <f>+'BOP PIIE data'!V172</f>
        <v>7157000000</v>
      </c>
      <c r="P172" s="3">
        <f>+'BOP PIIE data'!Q172</f>
        <v>3319000000</v>
      </c>
      <c r="Q172" s="3">
        <f>+'BOP PIIE data'!W172</f>
        <v>111296000000</v>
      </c>
      <c r="R172" s="3">
        <f>+'BOP PIIE data'!R172</f>
        <v>-25967000000</v>
      </c>
      <c r="S172" s="3">
        <f>+'BOP PIIE data'!X172</f>
        <v>27953000000</v>
      </c>
      <c r="T172" s="3">
        <f>+'BOP PIIE data'!S172</f>
        <v>1416000000</v>
      </c>
      <c r="U172" s="10">
        <f>+'BOP PIIE data'!J172</f>
        <v>-114854000000</v>
      </c>
      <c r="V172" s="10">
        <f>+'BOP PIIE data'!M172</f>
        <v>-161771000000</v>
      </c>
      <c r="W172" s="10">
        <f t="shared" si="4"/>
        <v>0</v>
      </c>
      <c r="X172" s="10">
        <f t="shared" si="5"/>
        <v>0</v>
      </c>
    </row>
    <row r="173" spans="1:24" x14ac:dyDescent="0.25">
      <c r="A173" s="5">
        <v>37530</v>
      </c>
      <c r="B173" s="3">
        <f>+'BOP PIIE data'!B173</f>
        <v>174956000000</v>
      </c>
      <c r="C173" s="3">
        <f>+'BOP PIIE data'!F173</f>
        <v>305534000000</v>
      </c>
      <c r="D173" s="3">
        <f>+'BOP PIIE data'!C173</f>
        <v>73309000000</v>
      </c>
      <c r="E173" s="3">
        <f>+'BOP PIIE data'!G173</f>
        <v>60948000000</v>
      </c>
      <c r="F173" s="3">
        <f>+'BOP PIIE data'!D173</f>
        <v>77754000000</v>
      </c>
      <c r="G173" s="3">
        <f>+'BOP PIIE data'!H173</f>
        <v>70122000000</v>
      </c>
      <c r="H173" s="3">
        <f>+'BOP PIIE data'!E173</f>
        <v>14551000000</v>
      </c>
      <c r="I173" s="3">
        <f>+'BOP PIIE data'!I173</f>
        <v>27941000000</v>
      </c>
      <c r="J173" s="3">
        <f>+'BOP PIIE data'!N173</f>
        <v>33303000000</v>
      </c>
      <c r="K173" s="3">
        <f>+'BOP PIIE data'!T173</f>
        <v>36031000000</v>
      </c>
      <c r="L173" s="3">
        <f>+'BOP PIIE data'!O173</f>
        <v>32336000000</v>
      </c>
      <c r="M173" s="3">
        <f>+'BOP PIIE data'!U173</f>
        <v>120563000000</v>
      </c>
      <c r="N173" s="3">
        <f>+'BOP PIIE data'!P173</f>
        <v>12771000000</v>
      </c>
      <c r="O173" s="3">
        <f>+'BOP PIIE data'!V173</f>
        <v>12614000000</v>
      </c>
      <c r="P173" s="3">
        <f>+'BOP PIIE data'!Q173</f>
        <v>19565000000</v>
      </c>
      <c r="Q173" s="3">
        <f>+'BOP PIIE data'!W173</f>
        <v>107949000000</v>
      </c>
      <c r="R173" s="3">
        <f>+'BOP PIIE data'!R173</f>
        <v>860000000</v>
      </c>
      <c r="S173" s="3">
        <f>+'BOP PIIE data'!X173</f>
        <v>70949000000</v>
      </c>
      <c r="T173" s="3">
        <f>+'BOP PIIE data'!S173</f>
        <v>812000000</v>
      </c>
      <c r="U173" s="10">
        <f>+'BOP PIIE data'!J173</f>
        <v>-123975000000</v>
      </c>
      <c r="V173" s="10">
        <f>+'BOP PIIE data'!M173</f>
        <v>-160233000000</v>
      </c>
      <c r="W173" s="10">
        <f t="shared" si="4"/>
        <v>0</v>
      </c>
      <c r="X173" s="10">
        <f t="shared" si="5"/>
        <v>1000000</v>
      </c>
    </row>
    <row r="174" spans="1:24" x14ac:dyDescent="0.25">
      <c r="A174" s="5">
        <v>37622</v>
      </c>
      <c r="B174" s="3">
        <f>+'BOP PIIE data'!B174</f>
        <v>177549000000</v>
      </c>
      <c r="C174" s="3">
        <f>+'BOP PIIE data'!F174</f>
        <v>312769000000</v>
      </c>
      <c r="D174" s="3">
        <f>+'BOP PIIE data'!C174</f>
        <v>71215000000</v>
      </c>
      <c r="E174" s="3">
        <f>+'BOP PIIE data'!G174</f>
        <v>61038000000</v>
      </c>
      <c r="F174" s="3">
        <f>+'BOP PIIE data'!D174</f>
        <v>81680000000</v>
      </c>
      <c r="G174" s="3">
        <f>+'BOP PIIE data'!H174</f>
        <v>78008000000</v>
      </c>
      <c r="H174" s="3">
        <f>+'BOP PIIE data'!E174</f>
        <v>14080000000</v>
      </c>
      <c r="I174" s="3">
        <f>+'BOP PIIE data'!I174</f>
        <v>28070000000</v>
      </c>
      <c r="J174" s="3">
        <f>+'BOP PIIE data'!N174</f>
        <v>31405000000</v>
      </c>
      <c r="K174" s="3">
        <f>+'BOP PIIE data'!T174</f>
        <v>47374000000</v>
      </c>
      <c r="L174" s="3">
        <f>+'BOP PIIE data'!O174</f>
        <v>11012000000</v>
      </c>
      <c r="M174" s="3">
        <f>+'BOP PIIE data'!U174</f>
        <v>98883000000</v>
      </c>
      <c r="N174" s="3">
        <f>+'BOP PIIE data'!P174</f>
        <v>33519000000</v>
      </c>
      <c r="O174" s="3">
        <f>+'BOP PIIE data'!V174</f>
        <v>-2736000000</v>
      </c>
      <c r="P174" s="3">
        <f>+'BOP PIIE data'!Q174</f>
        <v>-22507000000</v>
      </c>
      <c r="Q174" s="3">
        <f>+'BOP PIIE data'!W174</f>
        <v>101620000000</v>
      </c>
      <c r="R174" s="3">
        <f>+'BOP PIIE data'!R174</f>
        <v>48728000000</v>
      </c>
      <c r="S174" s="3">
        <f>+'BOP PIIE data'!X174</f>
        <v>104857000000</v>
      </c>
      <c r="T174" s="3">
        <f>+'BOP PIIE data'!S174</f>
        <v>-83000000</v>
      </c>
      <c r="U174" s="10">
        <f>+'BOP PIIE data'!J174</f>
        <v>-135362000000</v>
      </c>
      <c r="V174" s="10">
        <f>+'BOP PIIE data'!M174</f>
        <v>-160053000000</v>
      </c>
      <c r="W174" s="10">
        <f t="shared" si="4"/>
        <v>1000000</v>
      </c>
      <c r="X174" s="10">
        <f t="shared" si="5"/>
        <v>1000000</v>
      </c>
    </row>
    <row r="175" spans="1:24" x14ac:dyDescent="0.25">
      <c r="A175" s="5">
        <v>37712</v>
      </c>
      <c r="B175" s="3">
        <f>+'BOP PIIE data'!B175</f>
        <v>178539000000</v>
      </c>
      <c r="C175" s="3">
        <f>+'BOP PIIE data'!F175</f>
        <v>313208000000</v>
      </c>
      <c r="D175" s="3">
        <f>+'BOP PIIE data'!C175</f>
        <v>71830000000</v>
      </c>
      <c r="E175" s="3">
        <f>+'BOP PIIE data'!G175</f>
        <v>59938000000</v>
      </c>
      <c r="F175" s="3">
        <f>+'BOP PIIE data'!D175</f>
        <v>84404000000</v>
      </c>
      <c r="G175" s="3">
        <f>+'BOP PIIE data'!H175</f>
        <v>77595000000</v>
      </c>
      <c r="H175" s="3">
        <f>+'BOP PIIE data'!E175</f>
        <v>15952000000</v>
      </c>
      <c r="I175" s="3">
        <f>+'BOP PIIE data'!I175</f>
        <v>29319000000</v>
      </c>
      <c r="J175" s="3">
        <f>+'BOP PIIE data'!N175</f>
        <v>50797000000</v>
      </c>
      <c r="K175" s="3">
        <f>+'BOP PIIE data'!T175</f>
        <v>679000000</v>
      </c>
      <c r="L175" s="3">
        <f>+'BOP PIIE data'!O175</f>
        <v>42216000000</v>
      </c>
      <c r="M175" s="3">
        <f>+'BOP PIIE data'!U175</f>
        <v>192011000000</v>
      </c>
      <c r="N175" s="3">
        <f>+'BOP PIIE data'!P175</f>
        <v>18705000000</v>
      </c>
      <c r="O175" s="3">
        <f>+'BOP PIIE data'!V175</f>
        <v>19656000000</v>
      </c>
      <c r="P175" s="3">
        <f>+'BOP PIIE data'!Q175</f>
        <v>23510000000</v>
      </c>
      <c r="Q175" s="3">
        <f>+'BOP PIIE data'!W175</f>
        <v>172355000000</v>
      </c>
      <c r="R175" s="3">
        <f>+'BOP PIIE data'!R175</f>
        <v>68544000000</v>
      </c>
      <c r="S175" s="3">
        <f>+'BOP PIIE data'!X175</f>
        <v>31180000000</v>
      </c>
      <c r="T175" s="3">
        <f>+'BOP PIIE data'!S175</f>
        <v>170000000</v>
      </c>
      <c r="U175" s="10">
        <f>+'BOP PIIE data'!J175</f>
        <v>-129336000000</v>
      </c>
      <c r="V175" s="10">
        <f>+'BOP PIIE data'!M175</f>
        <v>-62144000000</v>
      </c>
      <c r="W175" s="10">
        <f t="shared" si="4"/>
        <v>1000000</v>
      </c>
      <c r="X175" s="10">
        <f t="shared" si="5"/>
        <v>1000000</v>
      </c>
    </row>
    <row r="176" spans="1:24" x14ac:dyDescent="0.25">
      <c r="A176" s="5">
        <v>37803</v>
      </c>
      <c r="B176" s="3">
        <f>+'BOP PIIE data'!B176</f>
        <v>182340000000</v>
      </c>
      <c r="C176" s="3">
        <f>+'BOP PIIE data'!F176</f>
        <v>316504000000</v>
      </c>
      <c r="D176" s="3">
        <f>+'BOP PIIE data'!C176</f>
        <v>75477000000</v>
      </c>
      <c r="E176" s="3">
        <f>+'BOP PIIE data'!G176</f>
        <v>64369000000</v>
      </c>
      <c r="F176" s="3">
        <f>+'BOP PIIE data'!D176</f>
        <v>87104000000</v>
      </c>
      <c r="G176" s="3">
        <f>+'BOP PIIE data'!H176</f>
        <v>80822000000</v>
      </c>
      <c r="H176" s="3">
        <f>+'BOP PIIE data'!E176</f>
        <v>15978000000</v>
      </c>
      <c r="I176" s="3">
        <f>+'BOP PIIE data'!I176</f>
        <v>29310000000</v>
      </c>
      <c r="J176" s="3">
        <f>+'BOP PIIE data'!N176</f>
        <v>48794000000</v>
      </c>
      <c r="K176" s="3">
        <f>+'BOP PIIE data'!T176</f>
        <v>8748000000</v>
      </c>
      <c r="L176" s="3">
        <f>+'BOP PIIE data'!O176</f>
        <v>13261000000</v>
      </c>
      <c r="M176" s="3">
        <f>+'BOP PIIE data'!U176</f>
        <v>82599000000</v>
      </c>
      <c r="N176" s="3">
        <f>+'BOP PIIE data'!P176</f>
        <v>38797000000</v>
      </c>
      <c r="O176" s="3">
        <f>+'BOP PIIE data'!V176</f>
        <v>-4760000000</v>
      </c>
      <c r="P176" s="3">
        <f>+'BOP PIIE data'!Q176</f>
        <v>-25536000000</v>
      </c>
      <c r="Q176" s="3">
        <f>+'BOP PIIE data'!W176</f>
        <v>87359000000</v>
      </c>
      <c r="R176" s="3">
        <f>+'BOP PIIE data'!R176</f>
        <v>-53715000000</v>
      </c>
      <c r="S176" s="3">
        <f>+'BOP PIIE data'!X176</f>
        <v>48151000000</v>
      </c>
      <c r="T176" s="3">
        <f>+'BOP PIIE data'!S176</f>
        <v>611000000</v>
      </c>
      <c r="U176" s="10">
        <f>+'BOP PIIE data'!J176</f>
        <v>-130105000000</v>
      </c>
      <c r="V176" s="10">
        <f>+'BOP PIIE data'!M176</f>
        <v>-130548000000</v>
      </c>
      <c r="W176" s="10">
        <f t="shared" si="4"/>
        <v>-1000000</v>
      </c>
      <c r="X176" s="10">
        <f t="shared" si="5"/>
        <v>1000000</v>
      </c>
    </row>
    <row r="177" spans="1:24" x14ac:dyDescent="0.25">
      <c r="A177" s="5">
        <v>37895</v>
      </c>
      <c r="B177" s="3">
        <f>+'BOP PIIE data'!B177</f>
        <v>192018000000</v>
      </c>
      <c r="C177" s="3">
        <f>+'BOP PIIE data'!F177</f>
        <v>329607000000</v>
      </c>
      <c r="D177" s="3">
        <f>+'BOP PIIE data'!C177</f>
        <v>79218000000</v>
      </c>
      <c r="E177" s="3">
        <f>+'BOP PIIE data'!G177</f>
        <v>66994000000</v>
      </c>
      <c r="F177" s="3">
        <f>+'BOP PIIE data'!D177</f>
        <v>93739000000</v>
      </c>
      <c r="G177" s="3">
        <f>+'BOP PIIE data'!H177</f>
        <v>81253000000</v>
      </c>
      <c r="H177" s="3">
        <f>+'BOP PIIE data'!E177</f>
        <v>16021000000</v>
      </c>
      <c r="I177" s="3">
        <f>+'BOP PIIE data'!I177</f>
        <v>30632000000</v>
      </c>
      <c r="J177" s="3">
        <f>+'BOP PIIE data'!N177</f>
        <v>64219000000</v>
      </c>
      <c r="K177" s="3">
        <f>+'BOP PIIE data'!T177</f>
        <v>60307000000</v>
      </c>
      <c r="L177" s="3">
        <f>+'BOP PIIE data'!O177</f>
        <v>66571000000</v>
      </c>
      <c r="M177" s="3">
        <f>+'BOP PIIE data'!U177</f>
        <v>176670000000</v>
      </c>
      <c r="N177" s="3">
        <f>+'BOP PIIE data'!P177</f>
        <v>26981000000</v>
      </c>
      <c r="O177" s="3">
        <f>+'BOP PIIE data'!V177</f>
        <v>21822000000</v>
      </c>
      <c r="P177" s="3">
        <f>+'BOP PIIE data'!Q177</f>
        <v>39590000000</v>
      </c>
      <c r="Q177" s="3">
        <f>+'BOP PIIE data'!W177</f>
        <v>154848000000</v>
      </c>
      <c r="R177" s="3">
        <f>+'BOP PIIE data'!R177</f>
        <v>-19206000000</v>
      </c>
      <c r="S177" s="3">
        <f>+'BOP PIIE data'!X177</f>
        <v>60202000000</v>
      </c>
      <c r="T177" s="3">
        <f>+'BOP PIIE data'!S177</f>
        <v>-2221000000</v>
      </c>
      <c r="U177" s="10">
        <f>+'BOP PIIE data'!J177</f>
        <v>-127490000000</v>
      </c>
      <c r="V177" s="10">
        <f>+'BOP PIIE data'!M177</f>
        <v>-187816000000</v>
      </c>
      <c r="W177" s="10">
        <f t="shared" si="4"/>
        <v>0</v>
      </c>
      <c r="X177" s="10">
        <f t="shared" si="5"/>
        <v>0</v>
      </c>
    </row>
    <row r="178" spans="1:24" x14ac:dyDescent="0.25">
      <c r="A178" s="5">
        <v>37987</v>
      </c>
      <c r="B178" s="3">
        <f>+'BOP PIIE data'!B178</f>
        <v>198160000000</v>
      </c>
      <c r="C178" s="3">
        <f>+'BOP PIIE data'!F178</f>
        <v>347597000000</v>
      </c>
      <c r="D178" s="3">
        <f>+'BOP PIIE data'!C178</f>
        <v>83242000000</v>
      </c>
      <c r="E178" s="3">
        <f>+'BOP PIIE data'!G178</f>
        <v>69756000000</v>
      </c>
      <c r="F178" s="3">
        <f>+'BOP PIIE data'!D178</f>
        <v>102145000000</v>
      </c>
      <c r="G178" s="3">
        <f>+'BOP PIIE data'!H178</f>
        <v>85102000000</v>
      </c>
      <c r="H178" s="3">
        <f>+'BOP PIIE data'!E178</f>
        <v>14834000000</v>
      </c>
      <c r="I178" s="3">
        <f>+'BOP PIIE data'!I178</f>
        <v>32914000000</v>
      </c>
      <c r="J178" s="3">
        <f>+'BOP PIIE data'!N178</f>
        <v>93658000000</v>
      </c>
      <c r="K178" s="3">
        <f>+'BOP PIIE data'!T178</f>
        <v>44671000000</v>
      </c>
      <c r="L178" s="3">
        <f>+'BOP PIIE data'!O178</f>
        <v>44589000000</v>
      </c>
      <c r="M178" s="3">
        <f>+'BOP PIIE data'!U178</f>
        <v>220812000000</v>
      </c>
      <c r="N178" s="3">
        <f>+'BOP PIIE data'!P178</f>
        <v>16883000000</v>
      </c>
      <c r="O178" s="3">
        <f>+'BOP PIIE data'!V178</f>
        <v>5266000000</v>
      </c>
      <c r="P178" s="3">
        <f>+'BOP PIIE data'!Q178</f>
        <v>27705000000</v>
      </c>
      <c r="Q178" s="3">
        <f>+'BOP PIIE data'!W178</f>
        <v>215546000000</v>
      </c>
      <c r="R178" s="3">
        <f>+'BOP PIIE data'!R178</f>
        <v>232663000000</v>
      </c>
      <c r="S178" s="3">
        <f>+'BOP PIIE data'!X178</f>
        <v>212671000000</v>
      </c>
      <c r="T178" s="3">
        <f>+'BOP PIIE data'!S178</f>
        <v>-557000000</v>
      </c>
      <c r="U178" s="10">
        <f>+'BOP PIIE data'!J178</f>
        <v>-136989000000</v>
      </c>
      <c r="V178" s="10">
        <f>+'BOP PIIE data'!M178</f>
        <v>-107801000000</v>
      </c>
      <c r="W178" s="10">
        <f t="shared" si="4"/>
        <v>1000000</v>
      </c>
      <c r="X178" s="10">
        <f t="shared" si="5"/>
        <v>0</v>
      </c>
    </row>
    <row r="179" spans="1:24" x14ac:dyDescent="0.25">
      <c r="A179" s="5">
        <v>38078</v>
      </c>
      <c r="B179" s="3">
        <f>+'BOP PIIE data'!B179</f>
        <v>204315000000</v>
      </c>
      <c r="C179" s="3">
        <f>+'BOP PIIE data'!F179</f>
        <v>367997000000</v>
      </c>
      <c r="D179" s="3">
        <f>+'BOP PIIE data'!C179</f>
        <v>86053000000</v>
      </c>
      <c r="E179" s="3">
        <f>+'BOP PIIE data'!G179</f>
        <v>71375000000</v>
      </c>
      <c r="F179" s="3">
        <f>+'BOP PIIE data'!D179</f>
        <v>105689000000</v>
      </c>
      <c r="G179" s="3">
        <f>+'BOP PIIE data'!H179</f>
        <v>95001000000</v>
      </c>
      <c r="H179" s="3">
        <f>+'BOP PIIE data'!E179</f>
        <v>14334000000</v>
      </c>
      <c r="I179" s="3">
        <f>+'BOP PIIE data'!I179</f>
        <v>32125000000</v>
      </c>
      <c r="J179" s="3">
        <f>+'BOP PIIE data'!N179</f>
        <v>85450000000</v>
      </c>
      <c r="K179" s="3">
        <f>+'BOP PIIE data'!T179</f>
        <v>45103000000</v>
      </c>
      <c r="L179" s="3">
        <f>+'BOP PIIE data'!O179</f>
        <v>53688000000</v>
      </c>
      <c r="M179" s="3">
        <f>+'BOP PIIE data'!U179</f>
        <v>223468000000</v>
      </c>
      <c r="N179" s="3">
        <f>+'BOP PIIE data'!P179</f>
        <v>40251000000</v>
      </c>
      <c r="O179" s="3">
        <f>+'BOP PIIE data'!V179</f>
        <v>8562000000</v>
      </c>
      <c r="P179" s="3">
        <f>+'BOP PIIE data'!Q179</f>
        <v>13437000000</v>
      </c>
      <c r="Q179" s="3">
        <f>+'BOP PIIE data'!W179</f>
        <v>214906000000</v>
      </c>
      <c r="R179" s="3">
        <f>+'BOP PIIE data'!R179</f>
        <v>42558000000</v>
      </c>
      <c r="S179" s="3">
        <f>+'BOP PIIE data'!X179</f>
        <v>75505000000</v>
      </c>
      <c r="T179" s="3">
        <f>+'BOP PIIE data'!S179</f>
        <v>-1122000000</v>
      </c>
      <c r="U179" s="10">
        <f>+'BOP PIIE data'!J179</f>
        <v>-156109000000</v>
      </c>
      <c r="V179" s="10">
        <f>+'BOP PIIE data'!M179</f>
        <v>-163502000000</v>
      </c>
      <c r="W179" s="10">
        <f t="shared" si="4"/>
        <v>2000000</v>
      </c>
      <c r="X179" s="10">
        <f t="shared" si="5"/>
        <v>0</v>
      </c>
    </row>
    <row r="180" spans="1:24" x14ac:dyDescent="0.25">
      <c r="A180" s="5">
        <v>38169</v>
      </c>
      <c r="B180" s="3">
        <f>+'BOP PIIE data'!B180</f>
        <v>207629000000</v>
      </c>
      <c r="C180" s="3">
        <f>+'BOP PIIE data'!F180</f>
        <v>376563000000</v>
      </c>
      <c r="D180" s="3">
        <f>+'BOP PIIE data'!C180</f>
        <v>85356000000</v>
      </c>
      <c r="E180" s="3">
        <f>+'BOP PIIE data'!G180</f>
        <v>73361000000</v>
      </c>
      <c r="F180" s="3">
        <f>+'BOP PIIE data'!D180</f>
        <v>109761000000</v>
      </c>
      <c r="G180" s="3">
        <f>+'BOP PIIE data'!H180</f>
        <v>96916000000</v>
      </c>
      <c r="H180" s="3">
        <f>+'BOP PIIE data'!E180</f>
        <v>14582000000</v>
      </c>
      <c r="I180" s="3">
        <f>+'BOP PIIE data'!I180</f>
        <v>31989000000</v>
      </c>
      <c r="J180" s="3">
        <f>+'BOP PIIE data'!N180</f>
        <v>67086000000</v>
      </c>
      <c r="K180" s="3">
        <f>+'BOP PIIE data'!T180</f>
        <v>51713000000</v>
      </c>
      <c r="L180" s="3">
        <f>+'BOP PIIE data'!O180</f>
        <v>46656000000</v>
      </c>
      <c r="M180" s="3">
        <f>+'BOP PIIE data'!U180</f>
        <v>162890000000</v>
      </c>
      <c r="N180" s="3">
        <f>+'BOP PIIE data'!P180</f>
        <v>17914000000</v>
      </c>
      <c r="O180" s="3">
        <f>+'BOP PIIE data'!V180</f>
        <v>982000000</v>
      </c>
      <c r="P180" s="3">
        <f>+'BOP PIIE data'!Q180</f>
        <v>28742000000</v>
      </c>
      <c r="Q180" s="3">
        <f>+'BOP PIIE data'!W180</f>
        <v>161909000000</v>
      </c>
      <c r="R180" s="3">
        <f>+'BOP PIIE data'!R180</f>
        <v>71242000000</v>
      </c>
      <c r="S180" s="3">
        <f>+'BOP PIIE data'!X180</f>
        <v>77145000000</v>
      </c>
      <c r="T180" s="3">
        <f>+'BOP PIIE data'!S180</f>
        <v>-429000000</v>
      </c>
      <c r="U180" s="10">
        <f>+'BOP PIIE data'!J180</f>
        <v>-161502000000</v>
      </c>
      <c r="V180" s="10">
        <f>+'BOP PIIE data'!M180</f>
        <v>-107193000000</v>
      </c>
      <c r="W180" s="10">
        <f t="shared" si="4"/>
        <v>1000000</v>
      </c>
      <c r="X180" s="10">
        <f t="shared" si="5"/>
        <v>0</v>
      </c>
    </row>
    <row r="181" spans="1:24" x14ac:dyDescent="0.25">
      <c r="A181" s="5">
        <v>38261</v>
      </c>
      <c r="B181" s="3">
        <f>+'BOP PIIE data'!B181</f>
        <v>213480000000</v>
      </c>
      <c r="C181" s="3">
        <f>+'BOP PIIE data'!F181</f>
        <v>396192000000</v>
      </c>
      <c r="D181" s="3">
        <f>+'BOP PIIE data'!C181</f>
        <v>89886000000</v>
      </c>
      <c r="E181" s="3">
        <f>+'BOP PIIE data'!G181</f>
        <v>76117000000</v>
      </c>
      <c r="F181" s="3">
        <f>+'BOP PIIE data'!D181</f>
        <v>115245000000</v>
      </c>
      <c r="G181" s="3">
        <f>+'BOP PIIE data'!H181</f>
        <v>109237000000</v>
      </c>
      <c r="H181" s="3">
        <f>+'BOP PIIE data'!E181</f>
        <v>16396000000</v>
      </c>
      <c r="I181" s="3">
        <f>+'BOP PIIE data'!I181</f>
        <v>34751000000</v>
      </c>
      <c r="J181" s="3">
        <f>+'BOP PIIE data'!N181</f>
        <v>127812000000</v>
      </c>
      <c r="K181" s="3">
        <f>+'BOP PIIE data'!T181</f>
        <v>72155000000</v>
      </c>
      <c r="L181" s="3">
        <f>+'BOP PIIE data'!O181</f>
        <v>47023000000</v>
      </c>
      <c r="M181" s="3">
        <f>+'BOP PIIE data'!U181</f>
        <v>260169000000</v>
      </c>
      <c r="N181" s="3">
        <f>+'BOP PIIE data'!P181</f>
        <v>9705000000</v>
      </c>
      <c r="O181" s="3">
        <f>+'BOP PIIE data'!V181</f>
        <v>46977000000</v>
      </c>
      <c r="P181" s="3">
        <f>+'BOP PIIE data'!Q181</f>
        <v>37319000000</v>
      </c>
      <c r="Q181" s="3">
        <f>+'BOP PIIE data'!W181</f>
        <v>213192000000</v>
      </c>
      <c r="R181" s="3">
        <f>+'BOP PIIE data'!R181</f>
        <v>149041000000</v>
      </c>
      <c r="S181" s="3">
        <f>+'BOP PIIE data'!X181</f>
        <v>154578000000</v>
      </c>
      <c r="T181" s="3">
        <f>+'BOP PIIE data'!S181</f>
        <v>-697000000</v>
      </c>
      <c r="U181" s="10">
        <f>+'BOP PIIE data'!J181</f>
        <v>-181291000000</v>
      </c>
      <c r="V181" s="10">
        <f>+'BOP PIIE data'!M181</f>
        <v>-163723000000</v>
      </c>
      <c r="W181" s="10">
        <f t="shared" si="4"/>
        <v>1000000</v>
      </c>
      <c r="X181" s="10">
        <f t="shared" si="5"/>
        <v>0</v>
      </c>
    </row>
    <row r="182" spans="1:24" x14ac:dyDescent="0.25">
      <c r="A182" s="5">
        <v>38353</v>
      </c>
      <c r="B182" s="3">
        <f>+'BOP PIIE data'!B182</f>
        <v>219595000000</v>
      </c>
      <c r="C182" s="3">
        <f>+'BOP PIIE data'!F182</f>
        <v>403172000000</v>
      </c>
      <c r="D182" s="3">
        <f>+'BOP PIIE data'!C182</f>
        <v>92718000000</v>
      </c>
      <c r="E182" s="3">
        <f>+'BOP PIIE data'!G182</f>
        <v>76558000000</v>
      </c>
      <c r="F182" s="3">
        <f>+'BOP PIIE data'!D182</f>
        <v>126503000000</v>
      </c>
      <c r="G182" s="3">
        <f>+'BOP PIIE data'!H182</f>
        <v>112373000000</v>
      </c>
      <c r="H182" s="3">
        <f>+'BOP PIIE data'!E182</f>
        <v>19102000000</v>
      </c>
      <c r="I182" s="3">
        <f>+'BOP PIIE data'!I182</f>
        <v>36638000000</v>
      </c>
      <c r="J182" s="3">
        <f>+'BOP PIIE data'!N182</f>
        <v>57311000000</v>
      </c>
      <c r="K182" s="3">
        <f>+'BOP PIIE data'!T182</f>
        <v>40352000000</v>
      </c>
      <c r="L182" s="3">
        <f>+'BOP PIIE data'!O182</f>
        <v>60613000000</v>
      </c>
      <c r="M182" s="3">
        <f>+'BOP PIIE data'!U182</f>
        <v>185008000000</v>
      </c>
      <c r="N182" s="3">
        <f>+'BOP PIIE data'!P182</f>
        <v>46089000000</v>
      </c>
      <c r="O182" s="3">
        <f>+'BOP PIIE data'!V182</f>
        <v>19272000000</v>
      </c>
      <c r="P182" s="3">
        <f>+'BOP PIIE data'!Q182</f>
        <v>14523000000</v>
      </c>
      <c r="Q182" s="3">
        <f>+'BOP PIIE data'!W182</f>
        <v>165735000000</v>
      </c>
      <c r="R182" s="3">
        <f>+'BOP PIIE data'!R182</f>
        <v>15091000000</v>
      </c>
      <c r="S182" s="3">
        <f>+'BOP PIIE data'!X182</f>
        <v>10303000000</v>
      </c>
      <c r="T182" s="3">
        <f>+'BOP PIIE data'!S182</f>
        <v>-5331000000</v>
      </c>
      <c r="U182" s="10">
        <f>+'BOP PIIE data'!J182</f>
        <v>-170824000000</v>
      </c>
      <c r="V182" s="10">
        <f>+'BOP PIIE data'!M182</f>
        <v>-107979000000</v>
      </c>
      <c r="W182" s="10">
        <f t="shared" si="4"/>
        <v>1000000</v>
      </c>
      <c r="X182" s="10">
        <f t="shared" si="5"/>
        <v>0</v>
      </c>
    </row>
    <row r="183" spans="1:24" x14ac:dyDescent="0.25">
      <c r="A183" s="5">
        <v>38443</v>
      </c>
      <c r="B183" s="3">
        <f>+'BOP PIIE data'!B183</f>
        <v>227952000000</v>
      </c>
      <c r="C183" s="3">
        <f>+'BOP PIIE data'!F183</f>
        <v>415859000000</v>
      </c>
      <c r="D183" s="3">
        <f>+'BOP PIIE data'!C183</f>
        <v>93429000000</v>
      </c>
      <c r="E183" s="3">
        <f>+'BOP PIIE data'!G183</f>
        <v>77025000000</v>
      </c>
      <c r="F183" s="3">
        <f>+'BOP PIIE data'!D183</f>
        <v>129184000000</v>
      </c>
      <c r="G183" s="3">
        <f>+'BOP PIIE data'!H183</f>
        <v>118260000000</v>
      </c>
      <c r="H183" s="3">
        <f>+'BOP PIIE data'!E183</f>
        <v>13785000000</v>
      </c>
      <c r="I183" s="3">
        <f>+'BOP PIIE data'!I183</f>
        <v>33849000000</v>
      </c>
      <c r="J183" s="3">
        <f>+'BOP PIIE data'!N183</f>
        <v>55400000000</v>
      </c>
      <c r="K183" s="3">
        <f>+'BOP PIIE data'!T183</f>
        <v>8068000000</v>
      </c>
      <c r="L183" s="3">
        <f>+'BOP PIIE data'!O183</f>
        <v>61965000000</v>
      </c>
      <c r="M183" s="3">
        <f>+'BOP PIIE data'!U183</f>
        <v>160648000000</v>
      </c>
      <c r="N183" s="3">
        <f>+'BOP PIIE data'!P183</f>
        <v>30023000000</v>
      </c>
      <c r="O183" s="3">
        <f>+'BOP PIIE data'!V183</f>
        <v>12282000000</v>
      </c>
      <c r="P183" s="3">
        <f>+'BOP PIIE data'!Q183</f>
        <v>31942000000</v>
      </c>
      <c r="Q183" s="3">
        <f>+'BOP PIIE data'!W183</f>
        <v>148366000000</v>
      </c>
      <c r="R183" s="3">
        <f>+'BOP PIIE data'!R183</f>
        <v>118100000000</v>
      </c>
      <c r="S183" s="3">
        <f>+'BOP PIIE data'!X183</f>
        <v>153238000000</v>
      </c>
      <c r="T183" s="3">
        <f>+'BOP PIIE data'!S183</f>
        <v>797000000</v>
      </c>
      <c r="U183" s="10">
        <f>+'BOP PIIE data'!J183</f>
        <v>-180642000000</v>
      </c>
      <c r="V183" s="10">
        <f>+'BOP PIIE data'!M183</f>
        <v>-85692000000</v>
      </c>
      <c r="W183" s="10">
        <f t="shared" si="4"/>
        <v>-1000000</v>
      </c>
      <c r="X183" s="10">
        <f t="shared" si="5"/>
        <v>0</v>
      </c>
    </row>
    <row r="184" spans="1:24" x14ac:dyDescent="0.25">
      <c r="A184" s="5">
        <v>38534</v>
      </c>
      <c r="B184" s="3">
        <f>+'BOP PIIE data'!B184</f>
        <v>228416000000</v>
      </c>
      <c r="C184" s="3">
        <f>+'BOP PIIE data'!F184</f>
        <v>426218000000</v>
      </c>
      <c r="D184" s="3">
        <f>+'BOP PIIE data'!C184</f>
        <v>94297000000</v>
      </c>
      <c r="E184" s="3">
        <f>+'BOP PIIE data'!G184</f>
        <v>78423000000</v>
      </c>
      <c r="F184" s="3">
        <f>+'BOP PIIE data'!D184</f>
        <v>135866000000</v>
      </c>
      <c r="G184" s="3">
        <f>+'BOP PIIE data'!H184</f>
        <v>122773000000</v>
      </c>
      <c r="H184" s="3">
        <f>+'BOP PIIE data'!E184</f>
        <v>16166000000</v>
      </c>
      <c r="I184" s="3">
        <f>+'BOP PIIE data'!I184</f>
        <v>35524000000</v>
      </c>
      <c r="J184" s="3">
        <f>+'BOP PIIE data'!N184</f>
        <v>-11160000000</v>
      </c>
      <c r="K184" s="3">
        <f>+'BOP PIIE data'!T184</f>
        <v>42483000000</v>
      </c>
      <c r="L184" s="3">
        <f>+'BOP PIIE data'!O184</f>
        <v>58471000000</v>
      </c>
      <c r="M184" s="3">
        <f>+'BOP PIIE data'!U184</f>
        <v>215051000000</v>
      </c>
      <c r="N184" s="3">
        <f>+'BOP PIIE data'!P184</f>
        <v>51420000000</v>
      </c>
      <c r="O184" s="3">
        <f>+'BOP PIIE data'!V184</f>
        <v>31743000000</v>
      </c>
      <c r="P184" s="3">
        <f>+'BOP PIIE data'!Q184</f>
        <v>7051000000</v>
      </c>
      <c r="Q184" s="3">
        <f>+'BOP PIIE data'!W184</f>
        <v>183308000000</v>
      </c>
      <c r="R184" s="3">
        <f>+'BOP PIIE data'!R184</f>
        <v>162818000000</v>
      </c>
      <c r="S184" s="3">
        <f>+'BOP PIIE data'!X184</f>
        <v>172337000000</v>
      </c>
      <c r="T184" s="3">
        <f>+'BOP PIIE data'!S184</f>
        <v>-4765000000</v>
      </c>
      <c r="U184" s="10">
        <f>+'BOP PIIE data'!J184</f>
        <v>-188193000000</v>
      </c>
      <c r="V184" s="10">
        <f>+'BOP PIIE data'!M184</f>
        <v>-224506000000</v>
      </c>
      <c r="W184" s="10">
        <f t="shared" si="4"/>
        <v>0</v>
      </c>
      <c r="X184" s="10">
        <f t="shared" si="5"/>
        <v>-1000000</v>
      </c>
    </row>
    <row r="185" spans="1:24" x14ac:dyDescent="0.25">
      <c r="A185" s="5">
        <v>38626</v>
      </c>
      <c r="B185" s="3">
        <f>+'BOP PIIE data'!B185</f>
        <v>237053000000</v>
      </c>
      <c r="C185" s="3">
        <f>+'BOP PIIE data'!F185</f>
        <v>450570000000</v>
      </c>
      <c r="D185" s="3">
        <f>+'BOP PIIE data'!C185</f>
        <v>98044000000</v>
      </c>
      <c r="E185" s="3">
        <f>+'BOP PIIE data'!G185</f>
        <v>80219000000</v>
      </c>
      <c r="F185" s="3">
        <f>+'BOP PIIE data'!D185</f>
        <v>144741000000</v>
      </c>
      <c r="G185" s="3">
        <f>+'BOP PIIE data'!H185</f>
        <v>138702000000</v>
      </c>
      <c r="H185" s="3">
        <f>+'BOP PIIE data'!E185</f>
        <v>16302000000</v>
      </c>
      <c r="I185" s="3">
        <f>+'BOP PIIE data'!I185</f>
        <v>36221000000</v>
      </c>
      <c r="J185" s="3">
        <f>+'BOP PIIE data'!N185</f>
        <v>-48961000000</v>
      </c>
      <c r="K185" s="3">
        <f>+'BOP PIIE data'!T185</f>
        <v>51442000000</v>
      </c>
      <c r="L185" s="3">
        <f>+'BOP PIIE data'!O185</f>
        <v>86242000000</v>
      </c>
      <c r="M185" s="3">
        <f>+'BOP PIIE data'!U185</f>
        <v>271331000000</v>
      </c>
      <c r="N185" s="3">
        <f>+'BOP PIIE data'!P185</f>
        <v>59152000000</v>
      </c>
      <c r="O185" s="3">
        <f>+'BOP PIIE data'!V185</f>
        <v>25961000000</v>
      </c>
      <c r="P185" s="3">
        <f>+'BOP PIIE data'!Q185</f>
        <v>27089000000</v>
      </c>
      <c r="Q185" s="3">
        <f>+'BOP PIIE data'!W185</f>
        <v>245370000000</v>
      </c>
      <c r="R185" s="3">
        <f>+'BOP PIIE data'!R185</f>
        <v>-38799000000</v>
      </c>
      <c r="S185" s="3">
        <f>+'BOP PIIE data'!X185</f>
        <v>-33204000000</v>
      </c>
      <c r="T185" s="3">
        <f>+'BOP PIIE data'!S185</f>
        <v>-4796000000</v>
      </c>
      <c r="U185" s="10">
        <f>+'BOP PIIE data'!J185</f>
        <v>-209573000000</v>
      </c>
      <c r="V185" s="10">
        <f>+'BOP PIIE data'!M185</f>
        <v>-295883000000</v>
      </c>
      <c r="W185" s="10">
        <f t="shared" si="4"/>
        <v>1000000</v>
      </c>
      <c r="X185" s="10">
        <f t="shared" si="5"/>
        <v>0</v>
      </c>
    </row>
    <row r="186" spans="1:24" x14ac:dyDescent="0.25">
      <c r="A186" s="5">
        <v>38718</v>
      </c>
      <c r="B186" s="3">
        <f>+'BOP PIIE data'!B186</f>
        <v>249672000000</v>
      </c>
      <c r="C186" s="3">
        <f>+'BOP PIIE data'!F186</f>
        <v>458054000000</v>
      </c>
      <c r="D186" s="3">
        <f>+'BOP PIIE data'!C186</f>
        <v>101850000000</v>
      </c>
      <c r="E186" s="3">
        <f>+'BOP PIIE data'!G186</f>
        <v>85140000000</v>
      </c>
      <c r="F186" s="3">
        <f>+'BOP PIIE data'!D186</f>
        <v>152522000000</v>
      </c>
      <c r="G186" s="3">
        <f>+'BOP PIIE data'!H186</f>
        <v>146192000000</v>
      </c>
      <c r="H186" s="3">
        <f>+'BOP PIIE data'!E186</f>
        <v>18801000000</v>
      </c>
      <c r="I186" s="3">
        <f>+'BOP PIIE data'!I186</f>
        <v>32965000000</v>
      </c>
      <c r="J186" s="3">
        <f>+'BOP PIIE data'!N186</f>
        <v>93762000000</v>
      </c>
      <c r="K186" s="3">
        <f>+'BOP PIIE data'!T186</f>
        <v>83296000000</v>
      </c>
      <c r="L186" s="3">
        <f>+'BOP PIIE data'!O186</f>
        <v>100461000000</v>
      </c>
      <c r="M186" s="3">
        <f>+'BOP PIIE data'!U186</f>
        <v>246292000000</v>
      </c>
      <c r="N186" s="3">
        <f>+'BOP PIIE data'!P186</f>
        <v>42452000000</v>
      </c>
      <c r="O186" s="3">
        <f>+'BOP PIIE data'!V186</f>
        <v>64241000000</v>
      </c>
      <c r="P186" s="3">
        <f>+'BOP PIIE data'!Q186</f>
        <v>58010000000</v>
      </c>
      <c r="Q186" s="3">
        <f>+'BOP PIIE data'!W186</f>
        <v>182051000000</v>
      </c>
      <c r="R186" s="3">
        <f>+'BOP PIIE data'!R186</f>
        <v>228954000000</v>
      </c>
      <c r="S186" s="3">
        <f>+'BOP PIIE data'!X186</f>
        <v>254998000000</v>
      </c>
      <c r="T186" s="3">
        <f>+'BOP PIIE data'!S186</f>
        <v>-513000000</v>
      </c>
      <c r="U186" s="10">
        <f>+'BOP PIIE data'!J186</f>
        <v>-199506000000</v>
      </c>
      <c r="V186" s="10">
        <f>+'BOP PIIE data'!M186</f>
        <v>-163554000000</v>
      </c>
      <c r="W186" s="10">
        <f t="shared" si="4"/>
        <v>0</v>
      </c>
      <c r="X186" s="10">
        <f t="shared" si="5"/>
        <v>1632000000</v>
      </c>
    </row>
    <row r="187" spans="1:24" x14ac:dyDescent="0.25">
      <c r="A187" s="5">
        <v>38808</v>
      </c>
      <c r="B187" s="3">
        <f>+'BOP PIIE data'!B187</f>
        <v>258172000000</v>
      </c>
      <c r="C187" s="3">
        <f>+'BOP PIIE data'!F187</f>
        <v>467891000000</v>
      </c>
      <c r="D187" s="3">
        <f>+'BOP PIIE data'!C187</f>
        <v>105319000000</v>
      </c>
      <c r="E187" s="3">
        <f>+'BOP PIIE data'!G187</f>
        <v>86821000000</v>
      </c>
      <c r="F187" s="3">
        <f>+'BOP PIIE data'!D187</f>
        <v>165680000000</v>
      </c>
      <c r="G187" s="3">
        <f>+'BOP PIIE data'!H187</f>
        <v>160924000000</v>
      </c>
      <c r="H187" s="3">
        <f>+'BOP PIIE data'!E187</f>
        <v>17060000000</v>
      </c>
      <c r="I187" s="3">
        <f>+'BOP PIIE data'!I187</f>
        <v>35549000000</v>
      </c>
      <c r="J187" s="3">
        <f>+'BOP PIIE data'!N187</f>
        <v>52775000000</v>
      </c>
      <c r="K187" s="3">
        <f>+'BOP PIIE data'!T187</f>
        <v>87355000000</v>
      </c>
      <c r="L187" s="3">
        <f>+'BOP PIIE data'!O187</f>
        <v>109822000000</v>
      </c>
      <c r="M187" s="3">
        <f>+'BOP PIIE data'!U187</f>
        <v>264826000000</v>
      </c>
      <c r="N187" s="3">
        <f>+'BOP PIIE data'!P187</f>
        <v>21858000000</v>
      </c>
      <c r="O187" s="3">
        <f>+'BOP PIIE data'!V187</f>
        <v>23008000000</v>
      </c>
      <c r="P187" s="3">
        <f>+'BOP PIIE data'!Q187</f>
        <v>87964000000</v>
      </c>
      <c r="Q187" s="3">
        <f>+'BOP PIIE data'!W187</f>
        <v>241818000000</v>
      </c>
      <c r="R187" s="3">
        <f>+'BOP PIIE data'!R187</f>
        <v>78412000000</v>
      </c>
      <c r="S187" s="3">
        <f>+'BOP PIIE data'!X187</f>
        <v>77215000000</v>
      </c>
      <c r="T187" s="3">
        <f>+'BOP PIIE data'!S187</f>
        <v>560000000</v>
      </c>
      <c r="U187" s="10">
        <f>+'BOP PIIE data'!J187</f>
        <v>-204953000000</v>
      </c>
      <c r="V187" s="10">
        <f>+'BOP PIIE data'!M187</f>
        <v>-201915000000</v>
      </c>
      <c r="W187" s="10">
        <f t="shared" si="4"/>
        <v>-1000000</v>
      </c>
      <c r="X187" s="10">
        <f t="shared" si="5"/>
        <v>14088000000</v>
      </c>
    </row>
    <row r="188" spans="1:24" x14ac:dyDescent="0.25">
      <c r="A188" s="5">
        <v>38899</v>
      </c>
      <c r="B188" s="3">
        <f>+'BOP PIIE data'!B188</f>
        <v>262364000000</v>
      </c>
      <c r="C188" s="3">
        <f>+'BOP PIIE data'!F188</f>
        <v>480544000000</v>
      </c>
      <c r="D188" s="3">
        <f>+'BOP PIIE data'!C188</f>
        <v>104897000000</v>
      </c>
      <c r="E188" s="3">
        <f>+'BOP PIIE data'!G188</f>
        <v>86998000000</v>
      </c>
      <c r="F188" s="3">
        <f>+'BOP PIIE data'!D188</f>
        <v>172249000000</v>
      </c>
      <c r="G188" s="3">
        <f>+'BOP PIIE data'!H188</f>
        <v>170750000000</v>
      </c>
      <c r="H188" s="3">
        <f>+'BOP PIIE data'!E188</f>
        <v>15921000000</v>
      </c>
      <c r="I188" s="3">
        <f>+'BOP PIIE data'!I188</f>
        <v>35581000000</v>
      </c>
      <c r="J188" s="3">
        <f>+'BOP PIIE data'!N188</f>
        <v>72142000000</v>
      </c>
      <c r="K188" s="3">
        <f>+'BOP PIIE data'!T188</f>
        <v>59673000000</v>
      </c>
      <c r="L188" s="3">
        <f>+'BOP PIIE data'!O188</f>
        <v>145027000000</v>
      </c>
      <c r="M188" s="3">
        <f>+'BOP PIIE data'!U188</f>
        <v>304112000000</v>
      </c>
      <c r="N188" s="3">
        <f>+'BOP PIIE data'!P188</f>
        <v>9052000000</v>
      </c>
      <c r="O188" s="3">
        <f>+'BOP PIIE data'!V188</f>
        <v>35406000000</v>
      </c>
      <c r="P188" s="3">
        <f>+'BOP PIIE data'!Q188</f>
        <v>135975000000</v>
      </c>
      <c r="Q188" s="3">
        <f>+'BOP PIIE data'!W188</f>
        <v>268705000000</v>
      </c>
      <c r="R188" s="3">
        <f>+'BOP PIIE data'!R188</f>
        <v>79218000000</v>
      </c>
      <c r="S188" s="3">
        <f>+'BOP PIIE data'!X188</f>
        <v>165833000000</v>
      </c>
      <c r="T188" s="3">
        <f>+'BOP PIIE data'!S188</f>
        <v>-1006000000</v>
      </c>
      <c r="U188" s="10">
        <f>+'BOP PIIE data'!J188</f>
        <v>-218442000000</v>
      </c>
      <c r="V188" s="10">
        <f>+'BOP PIIE data'!M188</f>
        <v>-249371000000</v>
      </c>
      <c r="W188" s="10">
        <f t="shared" si="4"/>
        <v>0</v>
      </c>
      <c r="X188" s="10">
        <f t="shared" si="5"/>
        <v>15134000000</v>
      </c>
    </row>
    <row r="189" spans="1:24" x14ac:dyDescent="0.25">
      <c r="A189" s="5">
        <v>38991</v>
      </c>
      <c r="B189" s="3">
        <f>+'BOP PIIE data'!B189</f>
        <v>270696000000</v>
      </c>
      <c r="C189" s="3">
        <f>+'BOP PIIE data'!F189</f>
        <v>471705000000</v>
      </c>
      <c r="D189" s="3">
        <f>+'BOP PIIE data'!C189</f>
        <v>111019000000</v>
      </c>
      <c r="E189" s="3">
        <f>+'BOP PIIE data'!G189</f>
        <v>90370000000</v>
      </c>
      <c r="F189" s="3">
        <f>+'BOP PIIE data'!D189</f>
        <v>179468000000</v>
      </c>
      <c r="G189" s="3">
        <f>+'BOP PIIE data'!H189</f>
        <v>176079000000</v>
      </c>
      <c r="H189" s="3">
        <f>+'BOP PIIE data'!E189</f>
        <v>18526000000</v>
      </c>
      <c r="I189" s="3">
        <f>+'BOP PIIE data'!I189</f>
        <v>35301000000</v>
      </c>
      <c r="J189" s="3">
        <f>+'BOP PIIE data'!N189</f>
        <v>65121000000</v>
      </c>
      <c r="K189" s="3">
        <f>+'BOP PIIE data'!T189</f>
        <v>68141000000</v>
      </c>
      <c r="L189" s="3">
        <f>+'BOP PIIE data'!O189</f>
        <v>138056000000</v>
      </c>
      <c r="M189" s="3">
        <f>+'BOP PIIE data'!U189</f>
        <v>311505000000</v>
      </c>
      <c r="N189" s="3">
        <f>+'BOP PIIE data'!P189</f>
        <v>63969000000</v>
      </c>
      <c r="O189" s="3">
        <f>+'BOP PIIE data'!V189</f>
        <v>22826000000</v>
      </c>
      <c r="P189" s="3">
        <f>+'BOP PIIE data'!Q189</f>
        <v>74087000000</v>
      </c>
      <c r="Q189" s="3">
        <f>+'BOP PIIE data'!W189</f>
        <v>288679000000</v>
      </c>
      <c r="R189" s="3">
        <f>+'BOP PIIE data'!R189</f>
        <v>163245000000</v>
      </c>
      <c r="S189" s="3">
        <f>+'BOP PIIE data'!X189</f>
        <v>197234000000</v>
      </c>
      <c r="T189" s="3">
        <f>+'BOP PIIE data'!S189</f>
        <v>-1415000000</v>
      </c>
      <c r="U189" s="10">
        <f>+'BOP PIIE data'!J189</f>
        <v>-193746000000</v>
      </c>
      <c r="V189" s="10">
        <f>+'BOP PIIE data'!M189</f>
        <v>-210726000000</v>
      </c>
      <c r="W189" s="10">
        <f t="shared" si="4"/>
        <v>0</v>
      </c>
      <c r="X189" s="10">
        <f t="shared" si="5"/>
        <v>-1147000000</v>
      </c>
    </row>
    <row r="190" spans="1:24" x14ac:dyDescent="0.25">
      <c r="A190" s="5">
        <v>39083</v>
      </c>
      <c r="B190" s="3">
        <f>+'BOP PIIE data'!B190</f>
        <v>276803000000</v>
      </c>
      <c r="C190" s="3">
        <f>+'BOP PIIE data'!F190</f>
        <v>479603000000</v>
      </c>
      <c r="D190" s="3">
        <f>+'BOP PIIE data'!C190</f>
        <v>117162000000</v>
      </c>
      <c r="E190" s="3">
        <f>+'BOP PIIE data'!G190</f>
        <v>93038000000</v>
      </c>
      <c r="F190" s="3">
        <f>+'BOP PIIE data'!D190</f>
        <v>186383000000</v>
      </c>
      <c r="G190" s="3">
        <f>+'BOP PIIE data'!H190</f>
        <v>183343000000</v>
      </c>
      <c r="H190" s="3">
        <f>+'BOP PIIE data'!E190</f>
        <v>15548000000</v>
      </c>
      <c r="I190" s="3">
        <f>+'BOP PIIE data'!I190</f>
        <v>40228000000</v>
      </c>
      <c r="J190" s="3">
        <f>+'BOP PIIE data'!N190</f>
        <v>159698000000</v>
      </c>
      <c r="K190" s="3">
        <f>+'BOP PIIE data'!T190</f>
        <v>112346000000</v>
      </c>
      <c r="L190" s="3">
        <f>+'BOP PIIE data'!O190</f>
        <v>97818000000</v>
      </c>
      <c r="M190" s="3">
        <f>+'BOP PIIE data'!U190</f>
        <v>376689000000</v>
      </c>
      <c r="N190" s="3">
        <f>+'BOP PIIE data'!P190</f>
        <v>51222000000</v>
      </c>
      <c r="O190" s="3">
        <f>+'BOP PIIE data'!V190</f>
        <v>42505000000</v>
      </c>
      <c r="P190" s="3">
        <f>+'BOP PIIE data'!Q190</f>
        <v>46596000000</v>
      </c>
      <c r="Q190" s="3">
        <f>+'BOP PIIE data'!W190</f>
        <v>334183000000</v>
      </c>
      <c r="R190" s="3">
        <f>+'BOP PIIE data'!R190</f>
        <v>288421000000</v>
      </c>
      <c r="S190" s="3">
        <f>+'BOP PIIE data'!X190</f>
        <v>300219000000</v>
      </c>
      <c r="T190" s="3">
        <f>+'BOP PIIE data'!S190</f>
        <v>72000000</v>
      </c>
      <c r="U190" s="10">
        <f>+'BOP PIIE data'!J190</f>
        <v>-200315000000</v>
      </c>
      <c r="V190" s="10">
        <f>+'BOP PIIE data'!M190</f>
        <v>-258040000000</v>
      </c>
      <c r="W190" s="10">
        <f t="shared" si="4"/>
        <v>-1000000</v>
      </c>
      <c r="X190" s="10">
        <f t="shared" si="5"/>
        <v>14795000000</v>
      </c>
    </row>
    <row r="191" spans="1:24" x14ac:dyDescent="0.25">
      <c r="A191" s="5">
        <v>39173</v>
      </c>
      <c r="B191" s="3">
        <f>+'BOP PIIE data'!B191</f>
        <v>285920000000</v>
      </c>
      <c r="C191" s="3">
        <f>+'BOP PIIE data'!F191</f>
        <v>491220000000</v>
      </c>
      <c r="D191" s="3">
        <f>+'BOP PIIE data'!C191</f>
        <v>120579000000</v>
      </c>
      <c r="E191" s="3">
        <f>+'BOP PIIE data'!G191</f>
        <v>95342000000</v>
      </c>
      <c r="F191" s="3">
        <f>+'BOP PIIE data'!D191</f>
        <v>202494000000</v>
      </c>
      <c r="G191" s="3">
        <f>+'BOP PIIE data'!H191</f>
        <v>194964000000</v>
      </c>
      <c r="H191" s="3">
        <f>+'BOP PIIE data'!E191</f>
        <v>16618000000</v>
      </c>
      <c r="I191" s="3">
        <f>+'BOP PIIE data'!I191</f>
        <v>37420000000</v>
      </c>
      <c r="J191" s="3">
        <f>+'BOP PIIE data'!N191</f>
        <v>100914000000</v>
      </c>
      <c r="K191" s="3">
        <f>+'BOP PIIE data'!T191</f>
        <v>81507000000</v>
      </c>
      <c r="L191" s="3">
        <f>+'BOP PIIE data'!O191</f>
        <v>173884000000</v>
      </c>
      <c r="M191" s="3">
        <f>+'BOP PIIE data'!U191</f>
        <v>393364000000</v>
      </c>
      <c r="N191" s="3">
        <f>+'BOP PIIE data'!P191</f>
        <v>34154000000</v>
      </c>
      <c r="O191" s="3">
        <f>+'BOP PIIE data'!V191</f>
        <v>104760000000</v>
      </c>
      <c r="P191" s="3">
        <f>+'BOP PIIE data'!Q191</f>
        <v>139730000000</v>
      </c>
      <c r="Q191" s="3">
        <f>+'BOP PIIE data'!W191</f>
        <v>288604000000</v>
      </c>
      <c r="R191" s="3">
        <f>+'BOP PIIE data'!R191</f>
        <v>300926000000</v>
      </c>
      <c r="S191" s="3">
        <f>+'BOP PIIE data'!X191</f>
        <v>258817000000</v>
      </c>
      <c r="T191" s="3">
        <f>+'BOP PIIE data'!S191</f>
        <v>-26000000</v>
      </c>
      <c r="U191" s="10">
        <f>+'BOP PIIE data'!J191</f>
        <v>-193334000000</v>
      </c>
      <c r="V191" s="10">
        <f>+'BOP PIIE data'!M191</f>
        <v>-156983000000</v>
      </c>
      <c r="W191" s="10">
        <f t="shared" si="4"/>
        <v>-1000000</v>
      </c>
      <c r="X191" s="10">
        <f t="shared" si="5"/>
        <v>-1007000000</v>
      </c>
    </row>
    <row r="192" spans="1:24" x14ac:dyDescent="0.25">
      <c r="A192" s="5">
        <v>39264</v>
      </c>
      <c r="B192" s="3">
        <f>+'BOP PIIE data'!B192</f>
        <v>295651000000</v>
      </c>
      <c r="C192" s="3">
        <f>+'BOP PIIE data'!F192</f>
        <v>499623000000</v>
      </c>
      <c r="D192" s="3">
        <f>+'BOP PIIE data'!C192</f>
        <v>126482000000</v>
      </c>
      <c r="E192" s="3">
        <f>+'BOP PIIE data'!G192</f>
        <v>98129000000</v>
      </c>
      <c r="F192" s="3">
        <f>+'BOP PIIE data'!D192</f>
        <v>212832000000</v>
      </c>
      <c r="G192" s="3">
        <f>+'BOP PIIE data'!H192</f>
        <v>191287000000</v>
      </c>
      <c r="H192" s="3">
        <f>+'BOP PIIE data'!E192</f>
        <v>18229000000</v>
      </c>
      <c r="I192" s="3">
        <f>+'BOP PIIE data'!I192</f>
        <v>39912000000</v>
      </c>
      <c r="J192" s="3">
        <f>+'BOP PIIE data'!N192</f>
        <v>99779000000</v>
      </c>
      <c r="K192" s="3">
        <f>+'BOP PIIE data'!T192</f>
        <v>112537000000</v>
      </c>
      <c r="L192" s="3">
        <f>+'BOP PIIE data'!O192</f>
        <v>131122000000</v>
      </c>
      <c r="M192" s="3">
        <f>+'BOP PIIE data'!U192</f>
        <v>73339000000</v>
      </c>
      <c r="N192" s="3">
        <f>+'BOP PIIE data'!P192</f>
        <v>64311000000</v>
      </c>
      <c r="O192" s="3">
        <f>+'BOP PIIE data'!V192</f>
        <v>20534000000</v>
      </c>
      <c r="P192" s="3">
        <f>+'BOP PIIE data'!Q192</f>
        <v>66811000000</v>
      </c>
      <c r="Q192" s="3">
        <f>+'BOP PIIE data'!W192</f>
        <v>52805000000</v>
      </c>
      <c r="R192" s="3">
        <f>+'BOP PIIE data'!R192</f>
        <v>-18611000000</v>
      </c>
      <c r="S192" s="3">
        <f>+'BOP PIIE data'!X192</f>
        <v>110252000000</v>
      </c>
      <c r="T192" s="3">
        <f>+'BOP PIIE data'!S192</f>
        <v>54000000</v>
      </c>
      <c r="U192" s="10">
        <f>+'BOP PIIE data'!J192</f>
        <v>-175756000000</v>
      </c>
      <c r="V192" s="10">
        <f>+'BOP PIIE data'!M192</f>
        <v>-89726000000</v>
      </c>
      <c r="W192" s="10">
        <f t="shared" si="4"/>
        <v>-1000000</v>
      </c>
      <c r="X192" s="10">
        <f t="shared" si="5"/>
        <v>5942000000</v>
      </c>
    </row>
    <row r="193" spans="1:24" x14ac:dyDescent="0.25">
      <c r="A193" s="5">
        <v>39356</v>
      </c>
      <c r="B193" s="3">
        <f>+'BOP PIIE data'!B193</f>
        <v>306777000000</v>
      </c>
      <c r="C193" s="3">
        <f>+'BOP PIIE data'!F193</f>
        <v>515902000000</v>
      </c>
      <c r="D193" s="3">
        <f>+'BOP PIIE data'!C193</f>
        <v>131441000000</v>
      </c>
      <c r="E193" s="3">
        <f>+'BOP PIIE data'!G193</f>
        <v>98956000000</v>
      </c>
      <c r="F193" s="3">
        <f>+'BOP PIIE data'!D193</f>
        <v>215229000000</v>
      </c>
      <c r="G193" s="3">
        <f>+'BOP PIIE data'!H193</f>
        <v>182988000000</v>
      </c>
      <c r="H193" s="3">
        <f>+'BOP PIIE data'!E193</f>
        <v>19787000000</v>
      </c>
      <c r="I193" s="3">
        <f>+'BOP PIIE data'!I193</f>
        <v>42533000000</v>
      </c>
      <c r="J193" s="3">
        <f>+'BOP PIIE data'!N193</f>
        <v>163498000000</v>
      </c>
      <c r="K193" s="3">
        <f>+'BOP PIIE data'!T193</f>
        <v>40224000000</v>
      </c>
      <c r="L193" s="3">
        <f>+'BOP PIIE data'!O193</f>
        <v>-22018000000</v>
      </c>
      <c r="M193" s="3">
        <f>+'BOP PIIE data'!U193</f>
        <v>313221000000</v>
      </c>
      <c r="N193" s="3">
        <f>+'BOP PIIE data'!P193</f>
        <v>-1906000000</v>
      </c>
      <c r="O193" s="3">
        <f>+'BOP PIIE data'!V193</f>
        <v>107818000000</v>
      </c>
      <c r="P193" s="3">
        <f>+'BOP PIIE data'!Q193</f>
        <v>-20112000000</v>
      </c>
      <c r="Q193" s="3">
        <f>+'BOP PIIE data'!W193</f>
        <v>205403000000</v>
      </c>
      <c r="R193" s="3">
        <f>+'BOP PIIE data'!R193</f>
        <v>87914000000</v>
      </c>
      <c r="S193" s="3">
        <f>+'BOP PIIE data'!X193</f>
        <v>17571000000</v>
      </c>
      <c r="T193" s="3">
        <f>+'BOP PIIE data'!S193</f>
        <v>22000000</v>
      </c>
      <c r="U193" s="10">
        <f>+'BOP PIIE data'!J193</f>
        <v>-167144000000</v>
      </c>
      <c r="V193" s="10">
        <f>+'BOP PIIE data'!M193</f>
        <v>-128093000000</v>
      </c>
      <c r="W193" s="10">
        <f t="shared" si="4"/>
        <v>-1000000</v>
      </c>
      <c r="X193" s="10">
        <f t="shared" si="5"/>
        <v>-13507000000</v>
      </c>
    </row>
    <row r="194" spans="1:24" x14ac:dyDescent="0.25">
      <c r="A194" s="5">
        <v>39448</v>
      </c>
      <c r="B194" s="3">
        <f>+'BOP PIIE data'!B194</f>
        <v>323714000000</v>
      </c>
      <c r="C194" s="3">
        <f>+'BOP PIIE data'!F194</f>
        <v>540391000000</v>
      </c>
      <c r="D194" s="3">
        <f>+'BOP PIIE data'!C194</f>
        <v>133941000000</v>
      </c>
      <c r="E194" s="3">
        <f>+'BOP PIIE data'!G194</f>
        <v>103028000000</v>
      </c>
      <c r="F194" s="3">
        <f>+'BOP PIIE data'!D194</f>
        <v>218952000000</v>
      </c>
      <c r="G194" s="3">
        <f>+'BOP PIIE data'!H194</f>
        <v>189373000000</v>
      </c>
      <c r="H194" s="3">
        <f>+'BOP PIIE data'!E194</f>
        <v>18757000000</v>
      </c>
      <c r="I194" s="3">
        <f>+'BOP PIIE data'!I194</f>
        <v>44857000000</v>
      </c>
      <c r="J194" s="3">
        <f>+'BOP PIIE data'!N194</f>
        <v>103412000000</v>
      </c>
      <c r="K194" s="3">
        <f>+'BOP PIIE data'!T194</f>
        <v>104175000000</v>
      </c>
      <c r="L194" s="3">
        <f>+'BOP PIIE data'!O194</f>
        <v>26446000000</v>
      </c>
      <c r="M194" s="3">
        <f>+'BOP PIIE data'!U194</f>
        <v>234853000000</v>
      </c>
      <c r="N194" s="3">
        <f>+'BOP PIIE data'!P194</f>
        <v>18023000000</v>
      </c>
      <c r="O194" s="3">
        <f>+'BOP PIIE data'!V194</f>
        <v>69376000000</v>
      </c>
      <c r="P194" s="3">
        <f>+'BOP PIIE data'!Q194</f>
        <v>8423000000</v>
      </c>
      <c r="Q194" s="3">
        <f>+'BOP PIIE data'!W194</f>
        <v>165478000000</v>
      </c>
      <c r="R194" s="3">
        <f>+'BOP PIIE data'!R194</f>
        <v>119417000000</v>
      </c>
      <c r="S194" s="3">
        <f>+'BOP PIIE data'!X194</f>
        <v>132848000000</v>
      </c>
      <c r="T194" s="3">
        <f>+'BOP PIIE data'!S194</f>
        <v>276000000</v>
      </c>
      <c r="U194" s="10">
        <f>+'BOP PIIE data'!J194</f>
        <v>-182284000000</v>
      </c>
      <c r="V194" s="10">
        <f>+'BOP PIIE data'!M194</f>
        <v>-214359000000</v>
      </c>
      <c r="W194" s="10">
        <f t="shared" si="4"/>
        <v>-1000000</v>
      </c>
      <c r="X194" s="10">
        <f t="shared" si="5"/>
        <v>-7966000000</v>
      </c>
    </row>
    <row r="195" spans="1:24" x14ac:dyDescent="0.25">
      <c r="A195" s="5">
        <v>39539</v>
      </c>
      <c r="B195" s="3">
        <f>+'BOP PIIE data'!B195</f>
        <v>342964000000</v>
      </c>
      <c r="C195" s="3">
        <f>+'BOP PIIE data'!F195</f>
        <v>563433000000</v>
      </c>
      <c r="D195" s="3">
        <f>+'BOP PIIE data'!C195</f>
        <v>137553000000</v>
      </c>
      <c r="E195" s="3">
        <f>+'BOP PIIE data'!G195</f>
        <v>104016000000</v>
      </c>
      <c r="F195" s="3">
        <f>+'BOP PIIE data'!D195</f>
        <v>216131000000</v>
      </c>
      <c r="G195" s="3">
        <f>+'BOP PIIE data'!H195</f>
        <v>185002000000</v>
      </c>
      <c r="H195" s="3">
        <f>+'BOP PIIE data'!E195</f>
        <v>20008000000</v>
      </c>
      <c r="I195" s="3">
        <f>+'BOP PIIE data'!I195</f>
        <v>44021000000</v>
      </c>
      <c r="J195" s="3">
        <f>+'BOP PIIE data'!N195</f>
        <v>108473000000</v>
      </c>
      <c r="K195" s="3">
        <f>+'BOP PIIE data'!T195</f>
        <v>84377000000</v>
      </c>
      <c r="L195" s="3">
        <f>+'BOP PIIE data'!O195</f>
        <v>-6532000000</v>
      </c>
      <c r="M195" s="3">
        <f>+'BOP PIIE data'!U195</f>
        <v>222919000000</v>
      </c>
      <c r="N195" s="3">
        <f>+'BOP PIIE data'!P195</f>
        <v>12510000000</v>
      </c>
      <c r="O195" s="3">
        <f>+'BOP PIIE data'!V195</f>
        <v>38344000000</v>
      </c>
      <c r="P195" s="3">
        <f>+'BOP PIIE data'!Q195</f>
        <v>-19043000000</v>
      </c>
      <c r="Q195" s="3">
        <f>+'BOP PIIE data'!W195</f>
        <v>184575000000</v>
      </c>
      <c r="R195" s="3">
        <f>+'BOP PIIE data'!R195</f>
        <v>-267851000000</v>
      </c>
      <c r="S195" s="3">
        <f>+'BOP PIIE data'!X195</f>
        <v>-309419000000</v>
      </c>
      <c r="T195" s="3">
        <f>+'BOP PIIE data'!S195</f>
        <v>1267000000</v>
      </c>
      <c r="U195" s="10">
        <f>+'BOP PIIE data'!J195</f>
        <v>-179816000000</v>
      </c>
      <c r="V195" s="10">
        <f>+'BOP PIIE data'!M195</f>
        <v>-160164000000</v>
      </c>
      <c r="W195" s="10">
        <f t="shared" ref="W195:W258" si="6">+B195-C195+D195-E195+F195-G195+H195-I195-U195</f>
        <v>0</v>
      </c>
      <c r="X195" s="10">
        <f t="shared" ref="X195:X258" si="7">+J195-K195+L195-M195+R195-S195+T195-V195</f>
        <v>-2356000000</v>
      </c>
    </row>
    <row r="196" spans="1:24" x14ac:dyDescent="0.25">
      <c r="A196" s="5">
        <v>39630</v>
      </c>
      <c r="B196" s="3">
        <f>+'BOP PIIE data'!B196</f>
        <v>347210000000</v>
      </c>
      <c r="C196" s="3">
        <f>+'BOP PIIE data'!F196</f>
        <v>566834000000</v>
      </c>
      <c r="D196" s="3">
        <f>+'BOP PIIE data'!C196</f>
        <v>136968000000</v>
      </c>
      <c r="E196" s="3">
        <f>+'BOP PIIE data'!G196</f>
        <v>107021000000</v>
      </c>
      <c r="F196" s="3">
        <f>+'BOP PIIE data'!D196</f>
        <v>208486000000</v>
      </c>
      <c r="G196" s="3">
        <f>+'BOP PIIE data'!H196</f>
        <v>172665000000</v>
      </c>
      <c r="H196" s="3">
        <f>+'BOP PIIE data'!E196</f>
        <v>20755000000</v>
      </c>
      <c r="I196" s="3">
        <f>+'BOP PIIE data'!I196</f>
        <v>45093000000</v>
      </c>
      <c r="J196" s="3">
        <f>+'BOP PIIE data'!N196</f>
        <v>82704000000</v>
      </c>
      <c r="K196" s="3">
        <f>+'BOP PIIE data'!T196</f>
        <v>82850000000</v>
      </c>
      <c r="L196" s="3">
        <f>+'BOP PIIE data'!O196</f>
        <v>-139775000000</v>
      </c>
      <c r="M196" s="3">
        <f>+'BOP PIIE data'!U196</f>
        <v>25970000000</v>
      </c>
      <c r="N196" s="3">
        <f>+'BOP PIIE data'!P196</f>
        <v>-23639000000</v>
      </c>
      <c r="O196" s="3">
        <f>+'BOP PIIE data'!V196</f>
        <v>11297000000</v>
      </c>
      <c r="P196" s="3">
        <f>+'BOP PIIE data'!Q196</f>
        <v>-116136000000</v>
      </c>
      <c r="Q196" s="3">
        <f>+'BOP PIIE data'!W196</f>
        <v>14673000000</v>
      </c>
      <c r="R196" s="3">
        <f>+'BOP PIIE data'!R196</f>
        <v>-40559000000</v>
      </c>
      <c r="S196" s="3">
        <f>+'BOP PIIE data'!X196</f>
        <v>-16590000000</v>
      </c>
      <c r="T196" s="3">
        <f>+'BOP PIIE data'!S196</f>
        <v>179000000</v>
      </c>
      <c r="U196" s="10">
        <f>+'BOP PIIE data'!J196</f>
        <v>-178194000000</v>
      </c>
      <c r="V196" s="10">
        <f>+'BOP PIIE data'!M196</f>
        <v>-184795000000</v>
      </c>
      <c r="W196" s="10">
        <f t="shared" si="6"/>
        <v>0</v>
      </c>
      <c r="X196" s="10">
        <f t="shared" si="7"/>
        <v>-4886000000</v>
      </c>
    </row>
    <row r="197" spans="1:24" x14ac:dyDescent="0.25">
      <c r="A197" s="5">
        <v>39722</v>
      </c>
      <c r="B197" s="3">
        <f>+'BOP PIIE data'!B197</f>
        <v>294907000000</v>
      </c>
      <c r="C197" s="3">
        <f>+'BOP PIIE data'!F197</f>
        <v>470629000000</v>
      </c>
      <c r="D197" s="3">
        <f>+'BOP PIIE data'!C197</f>
        <v>132329000000</v>
      </c>
      <c r="E197" s="3">
        <f>+'BOP PIIE data'!G197</f>
        <v>106585000000</v>
      </c>
      <c r="F197" s="3">
        <f>+'BOP PIIE data'!D197</f>
        <v>176676000000</v>
      </c>
      <c r="G197" s="3">
        <f>+'BOP PIIE data'!H197</f>
        <v>161185000000</v>
      </c>
      <c r="H197" s="3">
        <f>+'BOP PIIE data'!E197</f>
        <v>25027000000</v>
      </c>
      <c r="I197" s="3">
        <f>+'BOP PIIE data'!I197</f>
        <v>46768000000</v>
      </c>
      <c r="J197" s="3">
        <f>+'BOP PIIE data'!N197</f>
        <v>48994000000</v>
      </c>
      <c r="K197" s="3">
        <f>+'BOP PIIE data'!T197</f>
        <v>69689000000</v>
      </c>
      <c r="L197" s="3">
        <f>+'BOP PIIE data'!O197</f>
        <v>-164407000000</v>
      </c>
      <c r="M197" s="3">
        <f>+'BOP PIIE data'!U197</f>
        <v>39941000000</v>
      </c>
      <c r="N197" s="3">
        <f>+'BOP PIIE data'!P197</f>
        <v>-45444000000</v>
      </c>
      <c r="O197" s="3">
        <f>+'BOP PIIE data'!V197</f>
        <v>7788000000</v>
      </c>
      <c r="P197" s="3">
        <f>+'BOP PIIE data'!Q197</f>
        <v>-118964000000</v>
      </c>
      <c r="Q197" s="3">
        <f>+'BOP PIIE data'!W197</f>
        <v>32153000000</v>
      </c>
      <c r="R197" s="3">
        <f>+'BOP PIIE data'!R197</f>
        <v>-192762000000</v>
      </c>
      <c r="S197" s="3">
        <f>+'BOP PIIE data'!X197</f>
        <v>-209205000000</v>
      </c>
      <c r="T197" s="3">
        <f>+'BOP PIIE data'!S197</f>
        <v>3126000000</v>
      </c>
      <c r="U197" s="10">
        <f>+'BOP PIIE data'!J197</f>
        <v>-156229000000</v>
      </c>
      <c r="V197" s="10">
        <f>+'BOP PIIE data'!M197</f>
        <v>-187735000000</v>
      </c>
      <c r="W197" s="10">
        <f t="shared" si="6"/>
        <v>1000000</v>
      </c>
      <c r="X197" s="10">
        <f t="shared" si="7"/>
        <v>-17739000000</v>
      </c>
    </row>
    <row r="198" spans="1:24" x14ac:dyDescent="0.25">
      <c r="A198" s="5">
        <v>39814</v>
      </c>
      <c r="B198" s="3">
        <f>+'BOP PIIE data'!B198</f>
        <v>254211000000</v>
      </c>
      <c r="C198" s="3">
        <f>+'BOP PIIE data'!F198</f>
        <v>377709000000</v>
      </c>
      <c r="D198" s="3">
        <f>+'BOP PIIE data'!C198</f>
        <v>126018000000</v>
      </c>
      <c r="E198" s="3">
        <f>+'BOP PIIE data'!G198</f>
        <v>100833000000</v>
      </c>
      <c r="F198" s="3">
        <f>+'BOP PIIE data'!D198</f>
        <v>157991000000</v>
      </c>
      <c r="G198" s="3">
        <f>+'BOP PIIE data'!H198</f>
        <v>136371000000</v>
      </c>
      <c r="H198" s="3">
        <f>+'BOP PIIE data'!E198</f>
        <v>22542000000</v>
      </c>
      <c r="I198" s="3">
        <f>+'BOP PIIE data'!I198</f>
        <v>45251000000</v>
      </c>
      <c r="J198" s="3">
        <f>+'BOP PIIE data'!N198</f>
        <v>76362000000</v>
      </c>
      <c r="K198" s="3">
        <f>+'BOP PIIE data'!T198</f>
        <v>3800000000</v>
      </c>
      <c r="L198" s="3">
        <f>+'BOP PIIE data'!O198</f>
        <v>71200000000</v>
      </c>
      <c r="M198" s="3">
        <f>+'BOP PIIE data'!U198</f>
        <v>95940000000</v>
      </c>
      <c r="N198" s="3">
        <f>+'BOP PIIE data'!P198</f>
        <v>-640000000</v>
      </c>
      <c r="O198" s="3">
        <f>+'BOP PIIE data'!V198</f>
        <v>15113000000</v>
      </c>
      <c r="P198" s="3">
        <f>+'BOP PIIE data'!Q198</f>
        <v>71840000000</v>
      </c>
      <c r="Q198" s="3">
        <f>+'BOP PIIE data'!W198</f>
        <v>80827000000</v>
      </c>
      <c r="R198" s="3">
        <f>+'BOP PIIE data'!R198</f>
        <v>-270164000000</v>
      </c>
      <c r="S198" s="3">
        <f>+'BOP PIIE data'!X198</f>
        <v>-212388000000</v>
      </c>
      <c r="T198" s="3">
        <f>+'BOP PIIE data'!S198</f>
        <v>982000000</v>
      </c>
      <c r="U198" s="10">
        <f>+'BOP PIIE data'!J198</f>
        <v>-99402000000</v>
      </c>
      <c r="V198" s="10">
        <f>+'BOP PIIE data'!M198</f>
        <v>-16117000000</v>
      </c>
      <c r="W198" s="10">
        <f t="shared" si="6"/>
        <v>0</v>
      </c>
      <c r="X198" s="10">
        <f t="shared" si="7"/>
        <v>7145000000</v>
      </c>
    </row>
    <row r="199" spans="1:24" x14ac:dyDescent="0.25">
      <c r="A199" s="5">
        <v>39904</v>
      </c>
      <c r="B199" s="3">
        <f>+'BOP PIIE data'!B199</f>
        <v>254057000000</v>
      </c>
      <c r="C199" s="3">
        <f>+'BOP PIIE data'!F199</f>
        <v>366041000000</v>
      </c>
      <c r="D199" s="3">
        <f>+'BOP PIIE data'!C199</f>
        <v>128404000000</v>
      </c>
      <c r="E199" s="3">
        <f>+'BOP PIIE data'!G199</f>
        <v>99884000000</v>
      </c>
      <c r="F199" s="3">
        <f>+'BOP PIIE data'!D199</f>
        <v>156041000000</v>
      </c>
      <c r="G199" s="3">
        <f>+'BOP PIIE data'!H199</f>
        <v>133986000000</v>
      </c>
      <c r="H199" s="3">
        <f>+'BOP PIIE data'!E199</f>
        <v>21436000000</v>
      </c>
      <c r="I199" s="3">
        <f>+'BOP PIIE data'!I199</f>
        <v>47117000000</v>
      </c>
      <c r="J199" s="3">
        <f>+'BOP PIIE data'!N199</f>
        <v>87143000000</v>
      </c>
      <c r="K199" s="3">
        <f>+'BOP PIIE data'!T199</f>
        <v>53584000000</v>
      </c>
      <c r="L199" s="3">
        <f>+'BOP PIIE data'!O199</f>
        <v>138043000000</v>
      </c>
      <c r="M199" s="3">
        <f>+'BOP PIIE data'!U199</f>
        <v>71704000000</v>
      </c>
      <c r="N199" s="3">
        <f>+'BOP PIIE data'!P199</f>
        <v>35252000000</v>
      </c>
      <c r="O199" s="3">
        <f>+'BOP PIIE data'!V199</f>
        <v>49891000000</v>
      </c>
      <c r="P199" s="3">
        <f>+'BOP PIIE data'!Q199</f>
        <v>102791000000</v>
      </c>
      <c r="Q199" s="3">
        <f>+'BOP PIIE data'!W199</f>
        <v>21813000000</v>
      </c>
      <c r="R199" s="3">
        <f>+'BOP PIIE data'!R199</f>
        <v>-255775000000</v>
      </c>
      <c r="S199" s="3">
        <f>+'BOP PIIE data'!X199</f>
        <v>-139753000000</v>
      </c>
      <c r="T199" s="3">
        <f>+'BOP PIIE data'!S199</f>
        <v>3632000000</v>
      </c>
      <c r="U199" s="10">
        <f>+'BOP PIIE data'!J199</f>
        <v>-87089000000</v>
      </c>
      <c r="V199" s="10">
        <f>+'BOP PIIE data'!M199</f>
        <v>-20054000000</v>
      </c>
      <c r="W199" s="10">
        <f t="shared" si="6"/>
        <v>-1000000</v>
      </c>
      <c r="X199" s="10">
        <f t="shared" si="7"/>
        <v>7562000000</v>
      </c>
    </row>
    <row r="200" spans="1:24" x14ac:dyDescent="0.25">
      <c r="A200" s="5">
        <v>39995</v>
      </c>
      <c r="B200" s="3">
        <f>+'BOP PIIE data'!B200</f>
        <v>270281000000</v>
      </c>
      <c r="C200" s="3">
        <f>+'BOP PIIE data'!F200</f>
        <v>400231000000</v>
      </c>
      <c r="D200" s="3">
        <f>+'BOP PIIE data'!C200</f>
        <v>131211000000</v>
      </c>
      <c r="E200" s="3">
        <f>+'BOP PIIE data'!G200</f>
        <v>101489000000</v>
      </c>
      <c r="F200" s="3">
        <f>+'BOP PIIE data'!D200</f>
        <v>166086000000</v>
      </c>
      <c r="G200" s="3">
        <f>+'BOP PIIE data'!H200</f>
        <v>129198000000</v>
      </c>
      <c r="H200" s="3">
        <f>+'BOP PIIE data'!E200</f>
        <v>20062000000</v>
      </c>
      <c r="I200" s="3">
        <f>+'BOP PIIE data'!I200</f>
        <v>48106000000</v>
      </c>
      <c r="J200" s="3">
        <f>+'BOP PIIE data'!N200</f>
        <v>92285000000</v>
      </c>
      <c r="K200" s="3">
        <f>+'BOP PIIE data'!T200</f>
        <v>62513000000</v>
      </c>
      <c r="L200" s="3">
        <f>+'BOP PIIE data'!O200</f>
        <v>144273000000</v>
      </c>
      <c r="M200" s="3">
        <f>+'BOP PIIE data'!U200</f>
        <v>72049000000</v>
      </c>
      <c r="N200" s="3">
        <f>+'BOP PIIE data'!P200</f>
        <v>26223000000</v>
      </c>
      <c r="O200" s="3">
        <f>+'BOP PIIE data'!V200</f>
        <v>85700000000</v>
      </c>
      <c r="P200" s="3">
        <f>+'BOP PIIE data'!Q200</f>
        <v>118049000000</v>
      </c>
      <c r="Q200" s="3">
        <f>+'BOP PIIE data'!W200</f>
        <v>-13651000000</v>
      </c>
      <c r="R200" s="3">
        <f>+'BOP PIIE data'!R200</f>
        <v>29388000000</v>
      </c>
      <c r="S200" s="3">
        <f>+'BOP PIIE data'!X200</f>
        <v>208621000000</v>
      </c>
      <c r="T200" s="3">
        <f>+'BOP PIIE data'!S200</f>
        <v>49021000000</v>
      </c>
      <c r="U200" s="10">
        <f>+'BOP PIIE data'!J200</f>
        <v>-91384000000</v>
      </c>
      <c r="V200" s="10">
        <f>+'BOP PIIE data'!M200</f>
        <v>-38861000000</v>
      </c>
      <c r="W200" s="10">
        <f t="shared" si="6"/>
        <v>0</v>
      </c>
      <c r="X200" s="10">
        <f t="shared" si="7"/>
        <v>10645000000</v>
      </c>
    </row>
    <row r="201" spans="1:24" x14ac:dyDescent="0.25">
      <c r="A201" s="5">
        <v>40087</v>
      </c>
      <c r="B201" s="3">
        <f>+'BOP PIIE data'!B201</f>
        <v>291783000000</v>
      </c>
      <c r="C201" s="3">
        <f>+'BOP PIIE data'!F201</f>
        <v>436044000000</v>
      </c>
      <c r="D201" s="3">
        <f>+'BOP PIIE data'!C201</f>
        <v>136828000000</v>
      </c>
      <c r="E201" s="3">
        <f>+'BOP PIIE data'!G201</f>
        <v>105332000000</v>
      </c>
      <c r="F201" s="3">
        <f>+'BOP PIIE data'!D201</f>
        <v>173104000000</v>
      </c>
      <c r="G201" s="3">
        <f>+'BOP PIIE data'!H201</f>
        <v>138129000000</v>
      </c>
      <c r="H201" s="3">
        <f>+'BOP PIIE data'!E201</f>
        <v>21115000000</v>
      </c>
      <c r="I201" s="3">
        <f>+'BOP PIIE data'!I201</f>
        <v>45179000000</v>
      </c>
      <c r="J201" s="3">
        <f>+'BOP PIIE data'!N201</f>
        <v>56806000000</v>
      </c>
      <c r="K201" s="3">
        <f>+'BOP PIIE data'!T201</f>
        <v>41185000000</v>
      </c>
      <c r="L201" s="3">
        <f>+'BOP PIIE data'!O201</f>
        <v>22368000000</v>
      </c>
      <c r="M201" s="3">
        <f>+'BOP PIIE data'!U201</f>
        <v>117659000000</v>
      </c>
      <c r="N201" s="3">
        <f>+'BOP PIIE data'!P201</f>
        <v>2861000000</v>
      </c>
      <c r="O201" s="3">
        <f>+'BOP PIIE data'!V201</f>
        <v>68599000000</v>
      </c>
      <c r="P201" s="3">
        <f>+'BOP PIIE data'!Q201</f>
        <v>19506000000</v>
      </c>
      <c r="Q201" s="3">
        <f>+'BOP PIIE data'!W201</f>
        <v>49060000000</v>
      </c>
      <c r="R201" s="3">
        <f>+'BOP PIIE data'!R201</f>
        <v>-113102000000</v>
      </c>
      <c r="S201" s="3">
        <f>+'BOP PIIE data'!X201</f>
        <v>-49268000000</v>
      </c>
      <c r="T201" s="3">
        <f>+'BOP PIIE data'!S201</f>
        <v>-1379000000</v>
      </c>
      <c r="U201" s="10">
        <f>+'BOP PIIE data'!J201</f>
        <v>-101854000000</v>
      </c>
      <c r="V201" s="10">
        <f>+'BOP PIIE data'!M201</f>
        <v>-164347000000</v>
      </c>
      <c r="W201" s="10">
        <f t="shared" si="6"/>
        <v>0</v>
      </c>
      <c r="X201" s="10">
        <f t="shared" si="7"/>
        <v>19464000000</v>
      </c>
    </row>
    <row r="202" spans="1:24" x14ac:dyDescent="0.25">
      <c r="A202" s="5">
        <v>40179</v>
      </c>
      <c r="B202" s="3">
        <f>+'BOP PIIE data'!B202</f>
        <v>304278000000</v>
      </c>
      <c r="C202" s="3">
        <f>+'BOP PIIE data'!F202</f>
        <v>456924000000</v>
      </c>
      <c r="D202" s="3">
        <f>+'BOP PIIE data'!C202</f>
        <v>139368000000</v>
      </c>
      <c r="E202" s="3">
        <f>+'BOP PIIE data'!G202</f>
        <v>106243000000</v>
      </c>
      <c r="F202" s="3">
        <f>+'BOP PIIE data'!D202</f>
        <v>176038000000</v>
      </c>
      <c r="G202" s="3">
        <f>+'BOP PIIE data'!H202</f>
        <v>133844000000</v>
      </c>
      <c r="H202" s="3">
        <f>+'BOP PIIE data'!E202</f>
        <v>21210000000</v>
      </c>
      <c r="I202" s="3">
        <f>+'BOP PIIE data'!I202</f>
        <v>46919000000</v>
      </c>
      <c r="J202" s="3">
        <f>+'BOP PIIE data'!N202</f>
        <v>97926000000</v>
      </c>
      <c r="K202" s="3">
        <f>+'BOP PIIE data'!T202</f>
        <v>41688000000</v>
      </c>
      <c r="L202" s="3">
        <f>+'BOP PIIE data'!O202</f>
        <v>78773000000</v>
      </c>
      <c r="M202" s="3">
        <f>+'BOP PIIE data'!U202</f>
        <v>187308000000</v>
      </c>
      <c r="N202" s="3">
        <f>+'BOP PIIE data'!P202</f>
        <v>11291000000</v>
      </c>
      <c r="O202" s="3">
        <f>+'BOP PIIE data'!V202</f>
        <v>65165000000</v>
      </c>
      <c r="P202" s="3">
        <f>+'BOP PIIE data'!Q202</f>
        <v>67482000000</v>
      </c>
      <c r="Q202" s="3">
        <f>+'BOP PIIE data'!W202</f>
        <v>122144000000</v>
      </c>
      <c r="R202" s="3">
        <f>+'BOP PIIE data'!R202</f>
        <v>76668000000</v>
      </c>
      <c r="S202" s="3">
        <f>+'BOP PIIE data'!X202</f>
        <v>88095000000</v>
      </c>
      <c r="T202" s="3">
        <f>+'BOP PIIE data'!S202</f>
        <v>773000000</v>
      </c>
      <c r="U202" s="10">
        <f>+'BOP PIIE data'!J202</f>
        <v>-103034000000</v>
      </c>
      <c r="V202" s="10">
        <f>+'BOP PIIE data'!M202</f>
        <v>-79102000000</v>
      </c>
      <c r="W202" s="10">
        <f t="shared" si="6"/>
        <v>-2000000</v>
      </c>
      <c r="X202" s="10">
        <f t="shared" si="7"/>
        <v>16151000000</v>
      </c>
    </row>
    <row r="203" spans="1:24" x14ac:dyDescent="0.25">
      <c r="A203" s="5">
        <v>40269</v>
      </c>
      <c r="B203" s="3">
        <f>+'BOP PIIE data'!B203</f>
        <v>315314000000</v>
      </c>
      <c r="C203" s="3">
        <f>+'BOP PIIE data'!F203</f>
        <v>480442000000</v>
      </c>
      <c r="D203" s="3">
        <f>+'BOP PIIE data'!C203</f>
        <v>141836000000</v>
      </c>
      <c r="E203" s="3">
        <f>+'BOP PIIE data'!G203</f>
        <v>107609000000</v>
      </c>
      <c r="F203" s="3">
        <f>+'BOP PIIE data'!D203</f>
        <v>178942000000</v>
      </c>
      <c r="G203" s="3">
        <f>+'BOP PIIE data'!H203</f>
        <v>136165000000</v>
      </c>
      <c r="H203" s="3">
        <f>+'BOP PIIE data'!E203</f>
        <v>23320000000</v>
      </c>
      <c r="I203" s="3">
        <f>+'BOP PIIE data'!I203</f>
        <v>46934000000</v>
      </c>
      <c r="J203" s="3">
        <f>+'BOP PIIE data'!N203</f>
        <v>68413000000</v>
      </c>
      <c r="K203" s="3">
        <f>+'BOP PIIE data'!T203</f>
        <v>35247000000</v>
      </c>
      <c r="L203" s="3">
        <f>+'BOP PIIE data'!O203</f>
        <v>-1863000000</v>
      </c>
      <c r="M203" s="3">
        <f>+'BOP PIIE data'!U203</f>
        <v>131528000000</v>
      </c>
      <c r="N203" s="3">
        <f>+'BOP PIIE data'!P203</f>
        <v>22259000000</v>
      </c>
      <c r="O203" s="3">
        <f>+'BOP PIIE data'!V203</f>
        <v>34570000000</v>
      </c>
      <c r="P203" s="3">
        <f>+'BOP PIIE data'!Q203</f>
        <v>-24121000000</v>
      </c>
      <c r="Q203" s="3">
        <f>+'BOP PIIE data'!W203</f>
        <v>96958000000</v>
      </c>
      <c r="R203" s="3">
        <f>+'BOP PIIE data'!R203</f>
        <v>93790000000</v>
      </c>
      <c r="S203" s="3">
        <f>+'BOP PIIE data'!X203</f>
        <v>18408000000</v>
      </c>
      <c r="T203" s="3">
        <f>+'BOP PIIE data'!S203</f>
        <v>165000000</v>
      </c>
      <c r="U203" s="10">
        <f>+'BOP PIIE data'!J203</f>
        <v>-111736000000</v>
      </c>
      <c r="V203" s="10">
        <f>+'BOP PIIE data'!M203</f>
        <v>-34656000000</v>
      </c>
      <c r="W203" s="10">
        <f t="shared" si="6"/>
        <v>-2000000</v>
      </c>
      <c r="X203" s="10">
        <f t="shared" si="7"/>
        <v>9978000000</v>
      </c>
    </row>
    <row r="204" spans="1:24" x14ac:dyDescent="0.25">
      <c r="A204" s="5">
        <v>40360</v>
      </c>
      <c r="B204" s="3">
        <f>+'BOP PIIE data'!B204</f>
        <v>325166000000</v>
      </c>
      <c r="C204" s="3">
        <f>+'BOP PIIE data'!F204</f>
        <v>494007000000</v>
      </c>
      <c r="D204" s="3">
        <f>+'BOP PIIE data'!C204</f>
        <v>147991000000</v>
      </c>
      <c r="E204" s="3">
        <f>+'BOP PIIE data'!G204</f>
        <v>110711000000</v>
      </c>
      <c r="F204" s="3">
        <f>+'BOP PIIE data'!D204</f>
        <v>180281000000</v>
      </c>
      <c r="G204" s="3">
        <f>+'BOP PIIE data'!H204</f>
        <v>139712000000</v>
      </c>
      <c r="H204" s="3">
        <f>+'BOP PIIE data'!E204</f>
        <v>23058000000</v>
      </c>
      <c r="I204" s="3">
        <f>+'BOP PIIE data'!I204</f>
        <v>48685000000</v>
      </c>
      <c r="J204" s="3">
        <f>+'BOP PIIE data'!N204</f>
        <v>102270000000</v>
      </c>
      <c r="K204" s="3">
        <f>+'BOP PIIE data'!T204</f>
        <v>103893000000</v>
      </c>
      <c r="L204" s="3">
        <f>+'BOP PIIE data'!O204</f>
        <v>49064000000</v>
      </c>
      <c r="M204" s="3">
        <f>+'BOP PIIE data'!U204</f>
        <v>328881000000</v>
      </c>
      <c r="N204" s="3">
        <f>+'BOP PIIE data'!P204</f>
        <v>16899000000</v>
      </c>
      <c r="O204" s="3">
        <f>+'BOP PIIE data'!V204</f>
        <v>40716000000</v>
      </c>
      <c r="P204" s="3">
        <f>+'BOP PIIE data'!Q204</f>
        <v>32165000000</v>
      </c>
      <c r="Q204" s="3">
        <f>+'BOP PIIE data'!W204</f>
        <v>288165000000</v>
      </c>
      <c r="R204" s="3">
        <f>+'BOP PIIE data'!R204</f>
        <v>151867000000</v>
      </c>
      <c r="S204" s="3">
        <f>+'BOP PIIE data'!X204</f>
        <v>121888000000</v>
      </c>
      <c r="T204" s="3">
        <f>+'BOP PIIE data'!S204</f>
        <v>1096000000</v>
      </c>
      <c r="U204" s="10">
        <f>+'BOP PIIE data'!J204</f>
        <v>-116619000000</v>
      </c>
      <c r="V204" s="10">
        <f>+'BOP PIIE data'!M204</f>
        <v>-238472000000</v>
      </c>
      <c r="W204" s="10">
        <f t="shared" si="6"/>
        <v>0</v>
      </c>
      <c r="X204" s="10">
        <f t="shared" si="7"/>
        <v>-11893000000</v>
      </c>
    </row>
    <row r="205" spans="1:24" x14ac:dyDescent="0.25">
      <c r="A205" s="5">
        <v>40452</v>
      </c>
      <c r="B205" s="3">
        <f>+'BOP PIIE data'!B205</f>
        <v>345520000000</v>
      </c>
      <c r="C205" s="3">
        <f>+'BOP PIIE data'!F205</f>
        <v>507578000000</v>
      </c>
      <c r="D205" s="3">
        <f>+'BOP PIIE data'!C205</f>
        <v>152846000000</v>
      </c>
      <c r="E205" s="3">
        <f>+'BOP PIIE data'!G205</f>
        <v>111893000000</v>
      </c>
      <c r="F205" s="3">
        <f>+'BOP PIIE data'!D205</f>
        <v>187961000000</v>
      </c>
      <c r="G205" s="3">
        <f>+'BOP PIIE data'!H205</f>
        <v>143591000000</v>
      </c>
      <c r="H205" s="3">
        <f>+'BOP PIIE data'!E205</f>
        <v>24326000000</v>
      </c>
      <c r="I205" s="3">
        <f>+'BOP PIIE data'!I205</f>
        <v>48211000000</v>
      </c>
      <c r="J205" s="3">
        <f>+'BOP PIIE data'!N205</f>
        <v>81219000000</v>
      </c>
      <c r="K205" s="3">
        <f>+'BOP PIIE data'!T205</f>
        <v>83211000000</v>
      </c>
      <c r="L205" s="3">
        <f>+'BOP PIIE data'!O205</f>
        <v>73645000000</v>
      </c>
      <c r="M205" s="3">
        <f>+'BOP PIIE data'!U205</f>
        <v>172716000000</v>
      </c>
      <c r="N205" s="3">
        <f>+'BOP PIIE data'!P205</f>
        <v>28701000000</v>
      </c>
      <c r="O205" s="3">
        <f>+'BOP PIIE data'!V205</f>
        <v>38502000000</v>
      </c>
      <c r="P205" s="3">
        <f>+'BOP PIIE data'!Q205</f>
        <v>44943000000</v>
      </c>
      <c r="Q205" s="3">
        <f>+'BOP PIIE data'!W205</f>
        <v>134214000000</v>
      </c>
      <c r="R205" s="3">
        <f>+'BOP PIIE data'!R205</f>
        <v>85128000000</v>
      </c>
      <c r="S205" s="3">
        <f>+'BOP PIIE data'!X205</f>
        <v>78179000000</v>
      </c>
      <c r="T205" s="3">
        <f>+'BOP PIIE data'!S205</f>
        <v>-200000000</v>
      </c>
      <c r="U205" s="10">
        <f>+'BOP PIIE data'!J205</f>
        <v>-100621000000</v>
      </c>
      <c r="V205" s="10">
        <f>+'BOP PIIE data'!M205</f>
        <v>-94151000000</v>
      </c>
      <c r="W205" s="10">
        <f t="shared" si="6"/>
        <v>1000000</v>
      </c>
      <c r="X205" s="10">
        <f t="shared" si="7"/>
        <v>-163000000</v>
      </c>
    </row>
    <row r="206" spans="1:24" x14ac:dyDescent="0.25">
      <c r="A206" s="5">
        <v>40544</v>
      </c>
      <c r="B206" s="3">
        <f>+'BOP PIIE data'!B206</f>
        <v>359620000000</v>
      </c>
      <c r="C206" s="3">
        <f>+'BOP PIIE data'!F206</f>
        <v>541686000000</v>
      </c>
      <c r="D206" s="3">
        <f>+'BOP PIIE data'!C206</f>
        <v>155617000000</v>
      </c>
      <c r="E206" s="3">
        <f>+'BOP PIIE data'!G206</f>
        <v>110740000000</v>
      </c>
      <c r="F206" s="3">
        <f>+'BOP PIIE data'!D206</f>
        <v>191825000000</v>
      </c>
      <c r="G206" s="3">
        <f>+'BOP PIIE data'!H206</f>
        <v>145036000000</v>
      </c>
      <c r="H206" s="3">
        <f>+'BOP PIIE data'!E206</f>
        <v>23808000000</v>
      </c>
      <c r="I206" s="3">
        <f>+'BOP PIIE data'!I206</f>
        <v>52644000000</v>
      </c>
      <c r="J206" s="3">
        <f>+'BOP PIIE data'!N206</f>
        <v>128831000000</v>
      </c>
      <c r="K206" s="3">
        <f>+'BOP PIIE data'!T206</f>
        <v>71095000000</v>
      </c>
      <c r="L206" s="3">
        <f>+'BOP PIIE data'!O206</f>
        <v>115962000000</v>
      </c>
      <c r="M206" s="3">
        <f>+'BOP PIIE data'!U206</f>
        <v>149211000000</v>
      </c>
      <c r="N206" s="3">
        <f>+'BOP PIIE data'!P206</f>
        <v>27881000000</v>
      </c>
      <c r="O206" s="3">
        <f>+'BOP PIIE data'!V206</f>
        <v>38993000000</v>
      </c>
      <c r="P206" s="3">
        <f>+'BOP PIIE data'!Q206</f>
        <v>88081000000</v>
      </c>
      <c r="Q206" s="3">
        <f>+'BOP PIIE data'!W206</f>
        <v>110219000000</v>
      </c>
      <c r="R206" s="3">
        <f>+'BOP PIIE data'!R206</f>
        <v>139558000000</v>
      </c>
      <c r="S206" s="3">
        <f>+'BOP PIIE data'!X206</f>
        <v>374453000000</v>
      </c>
      <c r="T206" s="3">
        <f>+'BOP PIIE data'!S206</f>
        <v>3619000000</v>
      </c>
      <c r="U206" s="10">
        <f>+'BOP PIIE data'!J206</f>
        <v>-119236000000</v>
      </c>
      <c r="V206" s="10">
        <f>+'BOP PIIE data'!M206</f>
        <v>-209742000000</v>
      </c>
      <c r="W206" s="10">
        <f t="shared" si="6"/>
        <v>0</v>
      </c>
      <c r="X206" s="10">
        <f t="shared" si="7"/>
        <v>2953000000</v>
      </c>
    </row>
    <row r="207" spans="1:24" x14ac:dyDescent="0.25">
      <c r="A207" s="5">
        <v>40634</v>
      </c>
      <c r="B207" s="3">
        <f>+'BOP PIIE data'!B207</f>
        <v>373490000000</v>
      </c>
      <c r="C207" s="3">
        <f>+'BOP PIIE data'!F207</f>
        <v>559978000000</v>
      </c>
      <c r="D207" s="3">
        <f>+'BOP PIIE data'!C207</f>
        <v>161099000000</v>
      </c>
      <c r="E207" s="3">
        <f>+'BOP PIIE data'!G207</f>
        <v>114903000000</v>
      </c>
      <c r="F207" s="3">
        <f>+'BOP PIIE data'!D207</f>
        <v>198324000000</v>
      </c>
      <c r="G207" s="3">
        <f>+'BOP PIIE data'!H207</f>
        <v>151606000000</v>
      </c>
      <c r="H207" s="3">
        <f>+'BOP PIIE data'!E207</f>
        <v>24910000000</v>
      </c>
      <c r="I207" s="3">
        <f>+'BOP PIIE data'!I207</f>
        <v>50772000000</v>
      </c>
      <c r="J207" s="3">
        <f>+'BOP PIIE data'!N207</f>
        <v>141047000000</v>
      </c>
      <c r="K207" s="3">
        <f>+'BOP PIIE data'!T207</f>
        <v>75940000000</v>
      </c>
      <c r="L207" s="3">
        <f>+'BOP PIIE data'!O207</f>
        <v>69344000000</v>
      </c>
      <c r="M207" s="3">
        <f>+'BOP PIIE data'!U207</f>
        <v>105650000000</v>
      </c>
      <c r="N207" s="3">
        <f>+'BOP PIIE data'!P207</f>
        <v>6401000000</v>
      </c>
      <c r="O207" s="3">
        <f>+'BOP PIIE data'!V207</f>
        <v>34442000000</v>
      </c>
      <c r="P207" s="3">
        <f>+'BOP PIIE data'!Q207</f>
        <v>62943000000</v>
      </c>
      <c r="Q207" s="3">
        <f>+'BOP PIIE data'!W207</f>
        <v>71208000000</v>
      </c>
      <c r="R207" s="3">
        <f>+'BOP PIIE data'!R207</f>
        <v>-218041000000</v>
      </c>
      <c r="S207" s="3">
        <f>+'BOP PIIE data'!X207</f>
        <v>-54520000000</v>
      </c>
      <c r="T207" s="3">
        <f>+'BOP PIIE data'!S207</f>
        <v>6267000000</v>
      </c>
      <c r="U207" s="10">
        <f>+'BOP PIIE data'!J207</f>
        <v>-119435000000</v>
      </c>
      <c r="V207" s="10">
        <f>+'BOP PIIE data'!M207</f>
        <v>-138259000000</v>
      </c>
      <c r="W207" s="10">
        <f t="shared" si="6"/>
        <v>-1000000</v>
      </c>
      <c r="X207" s="10">
        <f t="shared" si="7"/>
        <v>9806000000</v>
      </c>
    </row>
    <row r="208" spans="1:24" x14ac:dyDescent="0.25">
      <c r="A208" s="5">
        <v>40725</v>
      </c>
      <c r="B208" s="3">
        <f>+'BOP PIIE data'!B208</f>
        <v>381666000000</v>
      </c>
      <c r="C208" s="3">
        <f>+'BOP PIIE data'!F208</f>
        <v>565490000000</v>
      </c>
      <c r="D208" s="3">
        <f>+'BOP PIIE data'!C208</f>
        <v>166170000000</v>
      </c>
      <c r="E208" s="3">
        <f>+'BOP PIIE data'!G208</f>
        <v>116944000000</v>
      </c>
      <c r="F208" s="3">
        <f>+'BOP PIIE data'!D208</f>
        <v>202212000000</v>
      </c>
      <c r="G208" s="3">
        <f>+'BOP PIIE data'!H208</f>
        <v>149617000000</v>
      </c>
      <c r="H208" s="3">
        <f>+'BOP PIIE data'!E208</f>
        <v>25839000000</v>
      </c>
      <c r="I208" s="3">
        <f>+'BOP PIIE data'!I208</f>
        <v>50696000000</v>
      </c>
      <c r="J208" s="3">
        <f>+'BOP PIIE data'!N208</f>
        <v>66483000000</v>
      </c>
      <c r="K208" s="3">
        <f>+'BOP PIIE data'!T208</f>
        <v>58914000000</v>
      </c>
      <c r="L208" s="3">
        <f>+'BOP PIIE data'!O208</f>
        <v>-43647000000</v>
      </c>
      <c r="M208" s="3">
        <f>+'BOP PIIE data'!U208</f>
        <v>77147000000</v>
      </c>
      <c r="N208" s="3">
        <f>+'BOP PIIE data'!P208</f>
        <v>2052000000</v>
      </c>
      <c r="O208" s="3">
        <f>+'BOP PIIE data'!V208</f>
        <v>18955000000</v>
      </c>
      <c r="P208" s="3">
        <f>+'BOP PIIE data'!Q208</f>
        <v>-45699000000</v>
      </c>
      <c r="Q208" s="3">
        <f>+'BOP PIIE data'!W208</f>
        <v>58192000000</v>
      </c>
      <c r="R208" s="3">
        <f>+'BOP PIIE data'!R208</f>
        <v>53384000000</v>
      </c>
      <c r="S208" s="3">
        <f>+'BOP PIIE data'!X208</f>
        <v>111740000000</v>
      </c>
      <c r="T208" s="3">
        <f>+'BOP PIIE data'!S208</f>
        <v>4079000000</v>
      </c>
      <c r="U208" s="10">
        <f>+'BOP PIIE data'!J208</f>
        <v>-106860000000</v>
      </c>
      <c r="V208" s="10">
        <f>+'BOP PIIE data'!M208</f>
        <v>-165886000000</v>
      </c>
      <c r="W208" s="10">
        <f t="shared" si="6"/>
        <v>0</v>
      </c>
      <c r="X208" s="10">
        <f t="shared" si="7"/>
        <v>-1616000000</v>
      </c>
    </row>
    <row r="209" spans="1:24" x14ac:dyDescent="0.25">
      <c r="A209" s="5">
        <v>40817</v>
      </c>
      <c r="B209" s="3">
        <f>+'BOP PIIE data'!B209</f>
        <v>384111000000</v>
      </c>
      <c r="C209" s="3">
        <f>+'BOP PIIE data'!F209</f>
        <v>572732000000</v>
      </c>
      <c r="D209" s="3">
        <f>+'BOP PIIE data'!C209</f>
        <v>161779000000</v>
      </c>
      <c r="E209" s="3">
        <f>+'BOP PIIE data'!G209</f>
        <v>115601000000</v>
      </c>
      <c r="F209" s="3">
        <f>+'BOP PIIE data'!D209</f>
        <v>199108000000</v>
      </c>
      <c r="G209" s="3">
        <f>+'BOP PIIE data'!H209</f>
        <v>142779000000</v>
      </c>
      <c r="H209" s="3">
        <f>+'BOP PIIE data'!E209</f>
        <v>27096000000</v>
      </c>
      <c r="I209" s="3">
        <f>+'BOP PIIE data'!I209</f>
        <v>50752000000</v>
      </c>
      <c r="J209" s="3">
        <f>+'BOP PIIE data'!N209</f>
        <v>100255000000</v>
      </c>
      <c r="K209" s="3">
        <f>+'BOP PIIE data'!T209</f>
        <v>57550000000</v>
      </c>
      <c r="L209" s="3">
        <f>+'BOP PIIE data'!O209</f>
        <v>-56295000000</v>
      </c>
      <c r="M209" s="3">
        <f>+'BOP PIIE data'!U209</f>
        <v>-20383000000</v>
      </c>
      <c r="N209" s="3">
        <f>+'BOP PIIE data'!P209</f>
        <v>-29384000000</v>
      </c>
      <c r="O209" s="3">
        <f>+'BOP PIIE data'!V209</f>
        <v>30967000000</v>
      </c>
      <c r="P209" s="3">
        <f>+'BOP PIIE data'!Q209</f>
        <v>-26911000000</v>
      </c>
      <c r="Q209" s="3">
        <f>+'BOP PIIE data'!W209</f>
        <v>-51350000000</v>
      </c>
      <c r="R209" s="3">
        <f>+'BOP PIIE data'!R209</f>
        <v>-20201000000</v>
      </c>
      <c r="S209" s="3">
        <f>+'BOP PIIE data'!X209</f>
        <v>-23276000000</v>
      </c>
      <c r="T209" s="3">
        <f>+'BOP PIIE data'!S209</f>
        <v>1912000000</v>
      </c>
      <c r="U209" s="10">
        <f>+'BOP PIIE data'!J209</f>
        <v>-109771000000</v>
      </c>
      <c r="V209" s="10">
        <f>+'BOP PIIE data'!M209</f>
        <v>-12085000000</v>
      </c>
      <c r="W209" s="10">
        <f t="shared" si="6"/>
        <v>1000000</v>
      </c>
      <c r="X209" s="10">
        <f t="shared" si="7"/>
        <v>23865000000</v>
      </c>
    </row>
    <row r="210" spans="1:24" x14ac:dyDescent="0.25">
      <c r="A210" s="5">
        <v>40909</v>
      </c>
      <c r="B210" s="3">
        <f>+'BOP PIIE data'!B210</f>
        <v>388162000000</v>
      </c>
      <c r="C210" s="3">
        <f>+'BOP PIIE data'!F210</f>
        <v>582062000000</v>
      </c>
      <c r="D210" s="3">
        <f>+'BOP PIIE data'!C210</f>
        <v>167860000000</v>
      </c>
      <c r="E210" s="3">
        <f>+'BOP PIIE data'!G210</f>
        <v>116614000000</v>
      </c>
      <c r="F210" s="3">
        <f>+'BOP PIIE data'!D210</f>
        <v>200864000000</v>
      </c>
      <c r="G210" s="3">
        <f>+'BOP PIIE data'!H210</f>
        <v>148069000000</v>
      </c>
      <c r="H210" s="3">
        <f>+'BOP PIIE data'!E210</f>
        <v>25663000000</v>
      </c>
      <c r="I210" s="3">
        <f>+'BOP PIIE data'!I210</f>
        <v>49715000000</v>
      </c>
      <c r="J210" s="3">
        <f>+'BOP PIIE data'!N210</f>
        <v>110331000000</v>
      </c>
      <c r="K210" s="3">
        <f>+'BOP PIIE data'!T210</f>
        <v>47831000000</v>
      </c>
      <c r="L210" s="3">
        <f>+'BOP PIIE data'!O210</f>
        <v>-9039000000</v>
      </c>
      <c r="M210" s="3">
        <f>+'BOP PIIE data'!U210</f>
        <v>249786000000</v>
      </c>
      <c r="N210" s="3">
        <f>+'BOP PIIE data'!P210</f>
        <v>17906000000</v>
      </c>
      <c r="O210" s="3">
        <f>+'BOP PIIE data'!V210</f>
        <v>64095000000</v>
      </c>
      <c r="P210" s="3">
        <f>+'BOP PIIE data'!Q210</f>
        <v>-26945000000</v>
      </c>
      <c r="Q210" s="3">
        <f>+'BOP PIIE data'!W210</f>
        <v>185692000000</v>
      </c>
      <c r="R210" s="3">
        <f>+'BOP PIIE data'!R210</f>
        <v>-191232000000</v>
      </c>
      <c r="S210" s="3">
        <f>+'BOP PIIE data'!X210</f>
        <v>-108816000000</v>
      </c>
      <c r="T210" s="3">
        <f>+'BOP PIIE data'!S210</f>
        <v>1233000000</v>
      </c>
      <c r="U210" s="10">
        <f>+'BOP PIIE data'!J210</f>
        <v>-113912000000</v>
      </c>
      <c r="V210" s="10">
        <f>+'BOP PIIE data'!M210</f>
        <v>-270170000000</v>
      </c>
      <c r="W210" s="10">
        <f t="shared" si="6"/>
        <v>1000000</v>
      </c>
      <c r="X210" s="10">
        <f t="shared" si="7"/>
        <v>-7338000000</v>
      </c>
    </row>
    <row r="211" spans="1:24" x14ac:dyDescent="0.25">
      <c r="A211" s="5">
        <v>41000</v>
      </c>
      <c r="B211" s="3">
        <f>+'BOP PIIE data'!B211</f>
        <v>391980000000</v>
      </c>
      <c r="C211" s="3">
        <f>+'BOP PIIE data'!F211</f>
        <v>579060000000</v>
      </c>
      <c r="D211" s="3">
        <f>+'BOP PIIE data'!C211</f>
        <v>169735000000</v>
      </c>
      <c r="E211" s="3">
        <f>+'BOP PIIE data'!G211</f>
        <v>117543000000</v>
      </c>
      <c r="F211" s="3">
        <f>+'BOP PIIE data'!D211</f>
        <v>194956000000</v>
      </c>
      <c r="G211" s="3">
        <f>+'BOP PIIE data'!H211</f>
        <v>146643000000</v>
      </c>
      <c r="H211" s="3">
        <f>+'BOP PIIE data'!E211</f>
        <v>26796000000</v>
      </c>
      <c r="I211" s="3">
        <f>+'BOP PIIE data'!I211</f>
        <v>50224000000</v>
      </c>
      <c r="J211" s="3">
        <f>+'BOP PIIE data'!N211</f>
        <v>87672000000</v>
      </c>
      <c r="K211" s="3">
        <f>+'BOP PIIE data'!T211</f>
        <v>91807000000</v>
      </c>
      <c r="L211" s="3">
        <f>+'BOP PIIE data'!O211</f>
        <v>73625000000</v>
      </c>
      <c r="M211" s="3">
        <f>+'BOP PIIE data'!U211</f>
        <v>7887000000</v>
      </c>
      <c r="N211" s="3">
        <f>+'BOP PIIE data'!P211</f>
        <v>53636000000</v>
      </c>
      <c r="O211" s="3">
        <f>+'BOP PIIE data'!V211</f>
        <v>30709000000</v>
      </c>
      <c r="P211" s="3">
        <f>+'BOP PIIE data'!Q211</f>
        <v>19989000000</v>
      </c>
      <c r="Q211" s="3">
        <f>+'BOP PIIE data'!W211</f>
        <v>-22822000000</v>
      </c>
      <c r="R211" s="3">
        <f>+'BOP PIIE data'!R211</f>
        <v>-321906000000</v>
      </c>
      <c r="S211" s="3">
        <f>+'BOP PIIE data'!X211</f>
        <v>-225140000000</v>
      </c>
      <c r="T211" s="3">
        <f>+'BOP PIIE data'!S211</f>
        <v>3289000000</v>
      </c>
      <c r="U211" s="10">
        <f>+'BOP PIIE data'!J211</f>
        <v>-110004000000</v>
      </c>
      <c r="V211" s="10">
        <f>+'BOP PIIE data'!M211</f>
        <v>-34293000000</v>
      </c>
      <c r="W211" s="10">
        <f t="shared" si="6"/>
        <v>1000000</v>
      </c>
      <c r="X211" s="10">
        <f t="shared" si="7"/>
        <v>2419000000</v>
      </c>
    </row>
    <row r="212" spans="1:24" x14ac:dyDescent="0.25">
      <c r="A212" s="5">
        <v>41091</v>
      </c>
      <c r="B212" s="3">
        <f>+'BOP PIIE data'!B212</f>
        <v>392076000000</v>
      </c>
      <c r="C212" s="3">
        <f>+'BOP PIIE data'!F212</f>
        <v>570324000000</v>
      </c>
      <c r="D212" s="3">
        <f>+'BOP PIIE data'!C212</f>
        <v>170819000000</v>
      </c>
      <c r="E212" s="3">
        <f>+'BOP PIIE data'!G212</f>
        <v>117801000000</v>
      </c>
      <c r="F212" s="3">
        <f>+'BOP PIIE data'!D212</f>
        <v>197761000000</v>
      </c>
      <c r="G212" s="3">
        <f>+'BOP PIIE data'!H212</f>
        <v>149146000000</v>
      </c>
      <c r="H212" s="3">
        <f>+'BOP PIIE data'!E212</f>
        <v>29187000000</v>
      </c>
      <c r="I212" s="3">
        <f>+'BOP PIIE data'!I212</f>
        <v>51439000000</v>
      </c>
      <c r="J212" s="3">
        <f>+'BOP PIIE data'!N212</f>
        <v>79687000000</v>
      </c>
      <c r="K212" s="3">
        <f>+'BOP PIIE data'!T212</f>
        <v>42415000000</v>
      </c>
      <c r="L212" s="3">
        <f>+'BOP PIIE data'!O212</f>
        <v>122897000000</v>
      </c>
      <c r="M212" s="3">
        <f>+'BOP PIIE data'!U212</f>
        <v>222636000000</v>
      </c>
      <c r="N212" s="3">
        <f>+'BOP PIIE data'!P212</f>
        <v>35614000000</v>
      </c>
      <c r="O212" s="3">
        <f>+'BOP PIIE data'!V212</f>
        <v>30869000000</v>
      </c>
      <c r="P212" s="3">
        <f>+'BOP PIIE data'!Q212</f>
        <v>87282000000</v>
      </c>
      <c r="Q212" s="3">
        <f>+'BOP PIIE data'!W212</f>
        <v>191767000000</v>
      </c>
      <c r="R212" s="3">
        <f>+'BOP PIIE data'!R212</f>
        <v>77007000000</v>
      </c>
      <c r="S212" s="3">
        <f>+'BOP PIIE data'!X212</f>
        <v>30920000000</v>
      </c>
      <c r="T212" s="3">
        <f>+'BOP PIIE data'!S212</f>
        <v>833000000</v>
      </c>
      <c r="U212" s="10">
        <f>+'BOP PIIE data'!J212</f>
        <v>-98866000000</v>
      </c>
      <c r="V212" s="10">
        <f>+'BOP PIIE data'!M212</f>
        <v>-10418000000</v>
      </c>
      <c r="W212" s="10">
        <f t="shared" si="6"/>
        <v>-1000000</v>
      </c>
      <c r="X212" s="10">
        <f t="shared" si="7"/>
        <v>-5129000000</v>
      </c>
    </row>
    <row r="213" spans="1:24" x14ac:dyDescent="0.25">
      <c r="A213" s="5">
        <v>41183</v>
      </c>
      <c r="B213" s="3">
        <f>+'BOP PIIE data'!B213</f>
        <v>390413000000</v>
      </c>
      <c r="C213" s="3">
        <f>+'BOP PIIE data'!F213</f>
        <v>572303000000</v>
      </c>
      <c r="D213" s="3">
        <f>+'BOP PIIE data'!C213</f>
        <v>176408000000</v>
      </c>
      <c r="E213" s="3">
        <f>+'BOP PIIE data'!G213</f>
        <v>117652000000</v>
      </c>
      <c r="F213" s="3">
        <f>+'BOP PIIE data'!D213</f>
        <v>198031000000</v>
      </c>
      <c r="G213" s="3">
        <f>+'BOP PIIE data'!H213</f>
        <v>149896000000</v>
      </c>
      <c r="H213" s="3">
        <f>+'BOP PIIE data'!E213</f>
        <v>30419000000</v>
      </c>
      <c r="I213" s="3">
        <f>+'BOP PIIE data'!I213</f>
        <v>50821000000</v>
      </c>
      <c r="J213" s="3">
        <f>+'BOP PIIE data'!N213</f>
        <v>99550000000</v>
      </c>
      <c r="K213" s="3">
        <f>+'BOP PIIE data'!T213</f>
        <v>68290000000</v>
      </c>
      <c r="L213" s="3">
        <f>+'BOP PIIE data'!O213</f>
        <v>55699000000</v>
      </c>
      <c r="M213" s="3">
        <f>+'BOP PIIE data'!U213</f>
        <v>266708000000</v>
      </c>
      <c r="N213" s="3">
        <f>+'BOP PIIE data'!P213</f>
        <v>-3182000000</v>
      </c>
      <c r="O213" s="3">
        <f>+'BOP PIIE data'!V213</f>
        <v>113393000000</v>
      </c>
      <c r="P213" s="3">
        <f>+'BOP PIIE data'!Q213</f>
        <v>58881000000</v>
      </c>
      <c r="Q213" s="3">
        <f>+'BOP PIIE data'!W213</f>
        <v>153315000000</v>
      </c>
      <c r="R213" s="3">
        <f>+'BOP PIIE data'!R213</f>
        <v>-17391000000</v>
      </c>
      <c r="S213" s="3">
        <f>+'BOP PIIE data'!X213</f>
        <v>-62291000000</v>
      </c>
      <c r="T213" s="3">
        <f>+'BOP PIIE data'!S213</f>
        <v>-895000000</v>
      </c>
      <c r="U213" s="10">
        <f>+'BOP PIIE data'!J213</f>
        <v>-95400000000</v>
      </c>
      <c r="V213" s="10">
        <f>+'BOP PIIE data'!M213</f>
        <v>-138729000000</v>
      </c>
      <c r="W213" s="10">
        <f t="shared" si="6"/>
        <v>-1000000</v>
      </c>
      <c r="X213" s="10">
        <f t="shared" si="7"/>
        <v>2985000000</v>
      </c>
    </row>
    <row r="214" spans="1:24" x14ac:dyDescent="0.25">
      <c r="A214" s="5">
        <v>41275</v>
      </c>
      <c r="B214" s="3">
        <f>+'BOP PIIE data'!B214</f>
        <v>395026000000</v>
      </c>
      <c r="C214" s="3">
        <f>+'BOP PIIE data'!F214</f>
        <v>573154000000</v>
      </c>
      <c r="D214" s="3">
        <f>+'BOP PIIE data'!C214</f>
        <v>177549000000</v>
      </c>
      <c r="E214" s="3">
        <f>+'BOP PIIE data'!G214</f>
        <v>114874000000</v>
      </c>
      <c r="F214" s="3">
        <f>+'BOP PIIE data'!D214</f>
        <v>199701000000</v>
      </c>
      <c r="G214" s="3">
        <f>+'BOP PIIE data'!H214</f>
        <v>154409000000</v>
      </c>
      <c r="H214" s="3">
        <f>+'BOP PIIE data'!E214</f>
        <v>30960000000</v>
      </c>
      <c r="I214" s="3">
        <f>+'BOP PIIE data'!I214</f>
        <v>51721000000</v>
      </c>
      <c r="J214" s="3">
        <f>+'BOP PIIE data'!N214</f>
        <v>71598000000</v>
      </c>
      <c r="K214" s="3">
        <f>+'BOP PIIE data'!T214</f>
        <v>34990000000</v>
      </c>
      <c r="L214" s="3">
        <f>+'BOP PIIE data'!O214</f>
        <v>151525000000</v>
      </c>
      <c r="M214" s="3">
        <f>+'BOP PIIE data'!U214</f>
        <v>150986000000</v>
      </c>
      <c r="N214" s="3">
        <f>+'BOP PIIE data'!P214</f>
        <v>70800000000</v>
      </c>
      <c r="O214" s="3">
        <f>+'BOP PIIE data'!V214</f>
        <v>-19840000000</v>
      </c>
      <c r="P214" s="3">
        <f>+'BOP PIIE data'!Q214</f>
        <v>80726000000</v>
      </c>
      <c r="Q214" s="3">
        <f>+'BOP PIIE data'!W214</f>
        <v>170826000000</v>
      </c>
      <c r="R214" s="3">
        <f>+'BOP PIIE data'!R214</f>
        <v>-14074000000</v>
      </c>
      <c r="S214" s="3">
        <f>+'BOP PIIE data'!X214</f>
        <v>68636000000</v>
      </c>
      <c r="T214" s="3">
        <f>+'BOP PIIE data'!S214</f>
        <v>875000000</v>
      </c>
      <c r="U214" s="10">
        <f>+'BOP PIIE data'!J214</f>
        <v>-90923000000</v>
      </c>
      <c r="V214" s="10">
        <f>+'BOP PIIE data'!M214</f>
        <v>-48635000000</v>
      </c>
      <c r="W214" s="10">
        <f t="shared" si="6"/>
        <v>1000000</v>
      </c>
      <c r="X214" s="10">
        <f t="shared" si="7"/>
        <v>3947000000</v>
      </c>
    </row>
    <row r="215" spans="1:24" x14ac:dyDescent="0.25">
      <c r="A215" s="5">
        <v>41365</v>
      </c>
      <c r="B215" s="3">
        <f>+'BOP PIIE data'!B215</f>
        <v>396090000000</v>
      </c>
      <c r="C215" s="3">
        <f>+'BOP PIIE data'!F215</f>
        <v>572239000000</v>
      </c>
      <c r="D215" s="3">
        <f>+'BOP PIIE data'!C215</f>
        <v>177271000000</v>
      </c>
      <c r="E215" s="3">
        <f>+'BOP PIIE data'!G215</f>
        <v>115736000000</v>
      </c>
      <c r="F215" s="3">
        <f>+'BOP PIIE data'!D215</f>
        <v>202544000000</v>
      </c>
      <c r="G215" s="3">
        <f>+'BOP PIIE data'!H215</f>
        <v>153980000000</v>
      </c>
      <c r="H215" s="3">
        <f>+'BOP PIIE data'!E215</f>
        <v>29590000000</v>
      </c>
      <c r="I215" s="3">
        <f>+'BOP PIIE data'!I215</f>
        <v>52701000000</v>
      </c>
      <c r="J215" s="3">
        <f>+'BOP PIIE data'!N215</f>
        <v>133143000000</v>
      </c>
      <c r="K215" s="3">
        <f>+'BOP PIIE data'!T215</f>
        <v>99521000000</v>
      </c>
      <c r="L215" s="3">
        <f>+'BOP PIIE data'!O215</f>
        <v>158496000000</v>
      </c>
      <c r="M215" s="3">
        <f>+'BOP PIIE data'!U215</f>
        <v>-8446000000</v>
      </c>
      <c r="N215" s="3">
        <f>+'BOP PIIE data'!P215</f>
        <v>149707000000</v>
      </c>
      <c r="O215" s="3">
        <f>+'BOP PIIE data'!V215</f>
        <v>-30609000000</v>
      </c>
      <c r="P215" s="3">
        <f>+'BOP PIIE data'!Q215</f>
        <v>8789000000</v>
      </c>
      <c r="Q215" s="3">
        <f>+'BOP PIIE data'!W215</f>
        <v>22163000000</v>
      </c>
      <c r="R215" s="3">
        <f>+'BOP PIIE data'!R215</f>
        <v>-87718000000</v>
      </c>
      <c r="S215" s="3">
        <f>+'BOP PIIE data'!X215</f>
        <v>155653000000</v>
      </c>
      <c r="T215" s="3">
        <f>+'BOP PIIE data'!S215</f>
        <v>-191000000</v>
      </c>
      <c r="U215" s="10">
        <f>+'BOP PIIE data'!J215</f>
        <v>-89161000000</v>
      </c>
      <c r="V215" s="10">
        <f>+'BOP PIIE data'!M215</f>
        <v>-46301000000</v>
      </c>
      <c r="W215" s="10">
        <f t="shared" si="6"/>
        <v>0</v>
      </c>
      <c r="X215" s="10">
        <f t="shared" si="7"/>
        <v>3303000000</v>
      </c>
    </row>
    <row r="216" spans="1:24" x14ac:dyDescent="0.25">
      <c r="A216" s="5">
        <v>41456</v>
      </c>
      <c r="B216" s="3">
        <f>+'BOP PIIE data'!B216</f>
        <v>396135000000</v>
      </c>
      <c r="C216" s="3">
        <f>+'BOP PIIE data'!F216</f>
        <v>573762000000</v>
      </c>
      <c r="D216" s="3">
        <f>+'BOP PIIE data'!C216</f>
        <v>180944000000</v>
      </c>
      <c r="E216" s="3">
        <f>+'BOP PIIE data'!G216</f>
        <v>116206000000</v>
      </c>
      <c r="F216" s="3">
        <f>+'BOP PIIE data'!D216</f>
        <v>203695000000</v>
      </c>
      <c r="G216" s="3">
        <f>+'BOP PIIE data'!H216</f>
        <v>152288000000</v>
      </c>
      <c r="H216" s="3">
        <f>+'BOP PIIE data'!E216</f>
        <v>31394000000</v>
      </c>
      <c r="I216" s="3">
        <f>+'BOP PIIE data'!I216</f>
        <v>55303000000</v>
      </c>
      <c r="J216" s="3">
        <f>+'BOP PIIE data'!N216</f>
        <v>96977000000</v>
      </c>
      <c r="K216" s="3">
        <f>+'BOP PIIE data'!T216</f>
        <v>77985000000</v>
      </c>
      <c r="L216" s="3">
        <f>+'BOP PIIE data'!O216</f>
        <v>12689000000</v>
      </c>
      <c r="M216" s="3">
        <f>+'BOP PIIE data'!U216</f>
        <v>200041000000</v>
      </c>
      <c r="N216" s="3">
        <f>+'BOP PIIE data'!P216</f>
        <v>-28990000000</v>
      </c>
      <c r="O216" s="3">
        <f>+'BOP PIIE data'!V216</f>
        <v>70037000000</v>
      </c>
      <c r="P216" s="3">
        <f>+'BOP PIIE data'!Q216</f>
        <v>41680000000</v>
      </c>
      <c r="Q216" s="3">
        <f>+'BOP PIIE data'!W216</f>
        <v>130004000000</v>
      </c>
      <c r="R216" s="3">
        <f>+'BOP PIIE data'!R216</f>
        <v>-87119000000</v>
      </c>
      <c r="S216" s="3">
        <f>+'BOP PIIE data'!X216</f>
        <v>-105744000000</v>
      </c>
      <c r="T216" s="3">
        <f>+'BOP PIIE data'!S216</f>
        <v>-1001000000</v>
      </c>
      <c r="U216" s="10">
        <f>+'BOP PIIE data'!J216</f>
        <v>-85392000000</v>
      </c>
      <c r="V216" s="10">
        <f>+'BOP PIIE data'!M216</f>
        <v>-144167000000</v>
      </c>
      <c r="W216" s="10">
        <f t="shared" si="6"/>
        <v>1000000</v>
      </c>
      <c r="X216" s="10">
        <f t="shared" si="7"/>
        <v>-6569000000</v>
      </c>
    </row>
    <row r="217" spans="1:24" x14ac:dyDescent="0.25">
      <c r="A217" s="5">
        <v>41548</v>
      </c>
      <c r="B217" s="3">
        <f>+'BOP PIIE data'!B217</f>
        <v>406457000000</v>
      </c>
      <c r="C217" s="3">
        <f>+'BOP PIIE data'!F217</f>
        <v>575092000000</v>
      </c>
      <c r="D217" s="3">
        <f>+'BOP PIIE data'!C217</f>
        <v>183650000000</v>
      </c>
      <c r="E217" s="3">
        <f>+'BOP PIIE data'!G217</f>
        <v>118919000000</v>
      </c>
      <c r="F217" s="3">
        <f>+'BOP PIIE data'!D217</f>
        <v>205561000000</v>
      </c>
      <c r="G217" s="3">
        <f>+'BOP PIIE data'!H217</f>
        <v>155364000000</v>
      </c>
      <c r="H217" s="3">
        <f>+'BOP PIIE data'!E217</f>
        <v>33844000000</v>
      </c>
      <c r="I217" s="3">
        <f>+'BOP PIIE data'!I217</f>
        <v>54178000000</v>
      </c>
      <c r="J217" s="3">
        <f>+'BOP PIIE data'!N217</f>
        <v>91078000000</v>
      </c>
      <c r="K217" s="3">
        <f>+'BOP PIIE data'!T217</f>
        <v>75636000000</v>
      </c>
      <c r="L217" s="3">
        <f>+'BOP PIIE data'!O217</f>
        <v>135024000000</v>
      </c>
      <c r="M217" s="3">
        <f>+'BOP PIIE data'!U217</f>
        <v>169406000000</v>
      </c>
      <c r="N217" s="3">
        <f>+'BOP PIIE data'!P217</f>
        <v>95916000000</v>
      </c>
      <c r="O217" s="3">
        <f>+'BOP PIIE data'!V217</f>
        <v>-82230000000</v>
      </c>
      <c r="P217" s="3">
        <f>+'BOP PIIE data'!Q217</f>
        <v>39108000000</v>
      </c>
      <c r="Q217" s="3">
        <f>+'BOP PIIE data'!W217</f>
        <v>251636000000</v>
      </c>
      <c r="R217" s="3">
        <f>+'BOP PIIE data'!R217</f>
        <v>-32331000000</v>
      </c>
      <c r="S217" s="3">
        <f>+'BOP PIIE data'!X217</f>
        <v>133403000000</v>
      </c>
      <c r="T217" s="3">
        <f>+'BOP PIIE data'!S217</f>
        <v>-2782000000</v>
      </c>
      <c r="U217" s="10">
        <f>+'BOP PIIE data'!J217</f>
        <v>-74041000000</v>
      </c>
      <c r="V217" s="10">
        <f>+'BOP PIIE data'!M217</f>
        <v>-184554000000</v>
      </c>
      <c r="W217" s="10">
        <f t="shared" si="6"/>
        <v>0</v>
      </c>
      <c r="X217" s="10">
        <f t="shared" si="7"/>
        <v>-2902000000</v>
      </c>
    </row>
    <row r="218" spans="1:24" x14ac:dyDescent="0.25">
      <c r="A218" s="5">
        <v>41640</v>
      </c>
      <c r="B218" s="3">
        <f>+'BOP PIIE data'!B218</f>
        <v>404114000000</v>
      </c>
      <c r="C218" s="3">
        <f>+'BOP PIIE data'!F218</f>
        <v>589431000000</v>
      </c>
      <c r="D218" s="3">
        <f>+'BOP PIIE data'!C218</f>
        <v>186293000000</v>
      </c>
      <c r="E218" s="3">
        <f>+'BOP PIIE data'!G218</f>
        <v>121468000000</v>
      </c>
      <c r="F218" s="3">
        <f>+'BOP PIIE data'!D218</f>
        <v>208039000000</v>
      </c>
      <c r="G218" s="3">
        <f>+'BOP PIIE data'!H218</f>
        <v>157391000000</v>
      </c>
      <c r="H218" s="3">
        <f>+'BOP PIIE data'!E218</f>
        <v>33856000000</v>
      </c>
      <c r="I218" s="3">
        <f>+'BOP PIIE data'!I218</f>
        <v>54926000000</v>
      </c>
      <c r="J218" s="3">
        <f>+'BOP PIIE data'!N218</f>
        <v>65298000000</v>
      </c>
      <c r="K218" s="3">
        <f>+'BOP PIIE data'!T218</f>
        <v>-71331000000</v>
      </c>
      <c r="L218" s="3">
        <f>+'BOP PIIE data'!O218</f>
        <v>102007000000</v>
      </c>
      <c r="M218" s="3">
        <f>+'BOP PIIE data'!U218</f>
        <v>248795000000</v>
      </c>
      <c r="N218" s="3">
        <f>+'BOP PIIE data'!P218</f>
        <v>86491000000</v>
      </c>
      <c r="O218" s="3">
        <f>+'BOP PIIE data'!V218</f>
        <v>104032000000</v>
      </c>
      <c r="P218" s="3">
        <f>+'BOP PIIE data'!Q218</f>
        <v>15516000000</v>
      </c>
      <c r="Q218" s="3">
        <f>+'BOP PIIE data'!W218</f>
        <v>144764000000</v>
      </c>
      <c r="R218" s="3">
        <f>+'BOP PIIE data'!R218</f>
        <v>18113000000</v>
      </c>
      <c r="S218" s="3">
        <f>+'BOP PIIE data'!X218</f>
        <v>126676000000</v>
      </c>
      <c r="T218" s="3">
        <f>+'BOP PIIE data'!S218</f>
        <v>-956000000</v>
      </c>
      <c r="U218" s="10">
        <f>+'BOP PIIE data'!J218</f>
        <v>-90914000000</v>
      </c>
      <c r="V218" s="10">
        <f>+'BOP PIIE data'!M218</f>
        <v>-113573000000</v>
      </c>
      <c r="W218" s="10">
        <f t="shared" si="6"/>
        <v>0</v>
      </c>
      <c r="X218" s="10">
        <f t="shared" si="7"/>
        <v>-6105000000</v>
      </c>
    </row>
    <row r="219" spans="1:24" x14ac:dyDescent="0.25">
      <c r="A219" s="5">
        <v>41730</v>
      </c>
      <c r="B219" s="3">
        <f>+'BOP PIIE data'!B219</f>
        <v>410882000000</v>
      </c>
      <c r="C219" s="3">
        <f>+'BOP PIIE data'!F219</f>
        <v>601239000000</v>
      </c>
      <c r="D219" s="3">
        <f>+'BOP PIIE data'!C219</f>
        <v>190105000000</v>
      </c>
      <c r="E219" s="3">
        <f>+'BOP PIIE data'!G219</f>
        <v>121953000000</v>
      </c>
      <c r="F219" s="3">
        <f>+'BOP PIIE data'!D219</f>
        <v>209733000000</v>
      </c>
      <c r="G219" s="3">
        <f>+'BOP PIIE data'!H219</f>
        <v>161362000000</v>
      </c>
      <c r="H219" s="3">
        <f>+'BOP PIIE data'!E219</f>
        <v>43095000000</v>
      </c>
      <c r="I219" s="3">
        <f>+'BOP PIIE data'!I219</f>
        <v>56430000000</v>
      </c>
      <c r="J219" s="3">
        <f>+'BOP PIIE data'!N219</f>
        <v>83816000000</v>
      </c>
      <c r="K219" s="3">
        <f>+'BOP PIIE data'!T219</f>
        <v>79888000000</v>
      </c>
      <c r="L219" s="3">
        <f>+'BOP PIIE data'!O219</f>
        <v>199102000000</v>
      </c>
      <c r="M219" s="3">
        <f>+'BOP PIIE data'!U219</f>
        <v>92657000000</v>
      </c>
      <c r="N219" s="3">
        <f>+'BOP PIIE data'!P219</f>
        <v>91727000000</v>
      </c>
      <c r="O219" s="3">
        <f>+'BOP PIIE data'!V219</f>
        <v>15451000000</v>
      </c>
      <c r="P219" s="3">
        <f>+'BOP PIIE data'!Q219</f>
        <v>107375000000</v>
      </c>
      <c r="Q219" s="3">
        <f>+'BOP PIIE data'!W219</f>
        <v>77207000000</v>
      </c>
      <c r="R219" s="3">
        <f>+'BOP PIIE data'!R219</f>
        <v>-70261000000</v>
      </c>
      <c r="S219" s="3">
        <f>+'BOP PIIE data'!X219</f>
        <v>124458000000</v>
      </c>
      <c r="T219" s="3">
        <f>+'BOP PIIE data'!S219</f>
        <v>773000000</v>
      </c>
      <c r="U219" s="10">
        <f>+'BOP PIIE data'!J219</f>
        <v>-87169000000</v>
      </c>
      <c r="V219" s="10">
        <f>+'BOP PIIE data'!M219</f>
        <v>-87997000000</v>
      </c>
      <c r="W219" s="10">
        <f t="shared" si="6"/>
        <v>0</v>
      </c>
      <c r="X219" s="10">
        <f t="shared" si="7"/>
        <v>4424000000</v>
      </c>
    </row>
    <row r="220" spans="1:24" x14ac:dyDescent="0.25">
      <c r="A220" s="5">
        <v>41821</v>
      </c>
      <c r="B220" s="3">
        <f>+'BOP PIIE data'!B220</f>
        <v>412816000000</v>
      </c>
      <c r="C220" s="3">
        <f>+'BOP PIIE data'!F220</f>
        <v>597892000000</v>
      </c>
      <c r="D220" s="3">
        <f>+'BOP PIIE data'!C220</f>
        <v>189724000000</v>
      </c>
      <c r="E220" s="3">
        <f>+'BOP PIIE data'!G220</f>
        <v>122190000000</v>
      </c>
      <c r="F220" s="3">
        <f>+'BOP PIIE data'!D220</f>
        <v>216032000000</v>
      </c>
      <c r="G220" s="3">
        <f>+'BOP PIIE data'!H220</f>
        <v>161767000000</v>
      </c>
      <c r="H220" s="3">
        <f>+'BOP PIIE data'!E220</f>
        <v>31505000000</v>
      </c>
      <c r="I220" s="3">
        <f>+'BOP PIIE data'!I220</f>
        <v>57416000000</v>
      </c>
      <c r="J220" s="3">
        <f>+'BOP PIIE data'!N220</f>
        <v>109284000000</v>
      </c>
      <c r="K220" s="3">
        <f>+'BOP PIIE data'!T220</f>
        <v>115395000000</v>
      </c>
      <c r="L220" s="3">
        <f>+'BOP PIIE data'!O220</f>
        <v>143870000000</v>
      </c>
      <c r="M220" s="3">
        <f>+'BOP PIIE data'!U220</f>
        <v>230481000000</v>
      </c>
      <c r="N220" s="3">
        <f>+'BOP PIIE data'!P220</f>
        <v>109483000000</v>
      </c>
      <c r="O220" s="3">
        <f>+'BOP PIIE data'!V220</f>
        <v>71219000000</v>
      </c>
      <c r="P220" s="3">
        <f>+'BOP PIIE data'!Q220</f>
        <v>34387000000</v>
      </c>
      <c r="Q220" s="3">
        <f>+'BOP PIIE data'!W220</f>
        <v>159263000000</v>
      </c>
      <c r="R220" s="3">
        <f>+'BOP PIIE data'!R220</f>
        <v>101833000000</v>
      </c>
      <c r="S220" s="3">
        <f>+'BOP PIIE data'!X220</f>
        <v>27214000000</v>
      </c>
      <c r="T220" s="3">
        <f>+'BOP PIIE data'!S220</f>
        <v>-889000000</v>
      </c>
      <c r="U220" s="10">
        <f>+'BOP PIIE data'!J220</f>
        <v>-89189000000</v>
      </c>
      <c r="V220" s="10">
        <f>+'BOP PIIE data'!M220</f>
        <v>-43297000000</v>
      </c>
      <c r="W220" s="10">
        <f t="shared" si="6"/>
        <v>1000000</v>
      </c>
      <c r="X220" s="10">
        <f t="shared" si="7"/>
        <v>24305000000</v>
      </c>
    </row>
    <row r="221" spans="1:24" x14ac:dyDescent="0.25">
      <c r="A221" s="5">
        <v>41913</v>
      </c>
      <c r="B221" s="3">
        <f>+'BOP PIIE data'!B221</f>
        <v>407751000000</v>
      </c>
      <c r="C221" s="3">
        <f>+'BOP PIIE data'!F221</f>
        <v>596919000000</v>
      </c>
      <c r="D221" s="3">
        <f>+'BOP PIIE data'!C221</f>
        <v>190930000000</v>
      </c>
      <c r="E221" s="3">
        <f>+'BOP PIIE data'!G221</f>
        <v>125475000000</v>
      </c>
      <c r="F221" s="3">
        <f>+'BOP PIIE data'!D221</f>
        <v>212053000000</v>
      </c>
      <c r="G221" s="3">
        <f>+'BOP PIIE data'!H221</f>
        <v>165103000000</v>
      </c>
      <c r="H221" s="3">
        <f>+'BOP PIIE data'!E221</f>
        <v>32132000000</v>
      </c>
      <c r="I221" s="3">
        <f>+'BOP PIIE data'!I221</f>
        <v>58154000000</v>
      </c>
      <c r="J221" s="3">
        <f>+'BOP PIIE data'!N221</f>
        <v>129131000000</v>
      </c>
      <c r="K221" s="3">
        <f>+'BOP PIIE data'!T221</f>
        <v>127905000000</v>
      </c>
      <c r="L221" s="3">
        <f>+'BOP PIIE data'!O221</f>
        <v>136690000000</v>
      </c>
      <c r="M221" s="3">
        <f>+'BOP PIIE data'!U221</f>
        <v>125673000000</v>
      </c>
      <c r="N221" s="3">
        <f>+'BOP PIIE data'!P221</f>
        <v>143925000000</v>
      </c>
      <c r="O221" s="3">
        <f>+'BOP PIIE data'!V221</f>
        <v>-36390000000</v>
      </c>
      <c r="P221" s="3">
        <f>+'BOP PIIE data'!Q221</f>
        <v>-7235000000</v>
      </c>
      <c r="Q221" s="3">
        <f>+'BOP PIIE data'!W221</f>
        <v>162063000000</v>
      </c>
      <c r="R221" s="3">
        <f>+'BOP PIIE data'!R221</f>
        <v>-149605000000</v>
      </c>
      <c r="S221" s="3">
        <f>+'BOP PIIE data'!X221</f>
        <v>-118369000000</v>
      </c>
      <c r="T221" s="3">
        <f>+'BOP PIIE data'!S221</f>
        <v>-2511000000</v>
      </c>
      <c r="U221" s="10">
        <f>+'BOP PIIE data'!J221</f>
        <v>-102784000000</v>
      </c>
      <c r="V221" s="10">
        <f>+'BOP PIIE data'!M221</f>
        <v>-53217000000</v>
      </c>
      <c r="W221" s="10">
        <f t="shared" si="6"/>
        <v>-1000000</v>
      </c>
      <c r="X221" s="10">
        <f t="shared" si="7"/>
        <v>31713000000</v>
      </c>
    </row>
    <row r="222" spans="1:24" x14ac:dyDescent="0.25">
      <c r="A222" s="5">
        <v>42005</v>
      </c>
      <c r="B222" s="3">
        <f>+'BOP PIIE data'!B222</f>
        <v>385905000000</v>
      </c>
      <c r="C222" s="3">
        <f>+'BOP PIIE data'!F222</f>
        <v>577855000000</v>
      </c>
      <c r="D222" s="3">
        <f>+'BOP PIIE data'!C222</f>
        <v>192546000000</v>
      </c>
      <c r="E222" s="3">
        <f>+'BOP PIIE data'!G222</f>
        <v>122096000000</v>
      </c>
      <c r="F222" s="3">
        <f>+'BOP PIIE data'!D222</f>
        <v>204404000000</v>
      </c>
      <c r="G222" s="3">
        <f>+'BOP PIIE data'!H222</f>
        <v>157455000000</v>
      </c>
      <c r="H222" s="3">
        <f>+'BOP PIIE data'!E222</f>
        <v>32998000000</v>
      </c>
      <c r="I222" s="3">
        <f>+'BOP PIIE data'!I222</f>
        <v>57842000000</v>
      </c>
      <c r="J222" s="3">
        <f>+'BOP PIIE data'!N222</f>
        <v>85160000000</v>
      </c>
      <c r="K222" s="3">
        <f>+'BOP PIIE data'!T222</f>
        <v>243487000000</v>
      </c>
      <c r="L222" s="3">
        <f>+'BOP PIIE data'!O222</f>
        <v>207046000000</v>
      </c>
      <c r="M222" s="3">
        <f>+'BOP PIIE data'!U222</f>
        <v>107435000000</v>
      </c>
      <c r="N222" s="3">
        <f>+'BOP PIIE data'!P222</f>
        <v>186426000000</v>
      </c>
      <c r="O222" s="3">
        <f>+'BOP PIIE data'!V222</f>
        <v>31104000000</v>
      </c>
      <c r="P222" s="3">
        <f>+'BOP PIIE data'!Q222</f>
        <v>20620000000</v>
      </c>
      <c r="Q222" s="3">
        <f>+'BOP PIIE data'!W222</f>
        <v>76331000000</v>
      </c>
      <c r="R222" s="3">
        <f>+'BOP PIIE data'!R222</f>
        <v>42049000000</v>
      </c>
      <c r="S222" s="3">
        <f>+'BOP PIIE data'!X222</f>
        <v>78214000000</v>
      </c>
      <c r="T222" s="3">
        <f>+'BOP PIIE data'!S222</f>
        <v>-4159000000</v>
      </c>
      <c r="U222" s="10">
        <f>+'BOP PIIE data'!J222</f>
        <v>-99395000000</v>
      </c>
      <c r="V222" s="10">
        <f>+'BOP PIIE data'!M222</f>
        <v>-139237000000</v>
      </c>
      <c r="W222" s="10">
        <f t="shared" si="6"/>
        <v>0</v>
      </c>
      <c r="X222" s="10">
        <f t="shared" si="7"/>
        <v>40197000000</v>
      </c>
    </row>
    <row r="223" spans="1:24" x14ac:dyDescent="0.25">
      <c r="A223" s="5">
        <v>42095</v>
      </c>
      <c r="B223" s="3">
        <f>+'BOP PIIE data'!B223</f>
        <v>384146000000</v>
      </c>
      <c r="C223" s="3">
        <f>+'BOP PIIE data'!F223</f>
        <v>573816000000</v>
      </c>
      <c r="D223" s="3">
        <f>+'BOP PIIE data'!C223</f>
        <v>192370000000</v>
      </c>
      <c r="E223" s="3">
        <f>+'BOP PIIE data'!G223</f>
        <v>123463000000</v>
      </c>
      <c r="F223" s="3">
        <f>+'BOP PIIE data'!D223</f>
        <v>209250000000</v>
      </c>
      <c r="G223" s="3">
        <f>+'BOP PIIE data'!H223</f>
        <v>164986000000</v>
      </c>
      <c r="H223" s="3">
        <f>+'BOP PIIE data'!E223</f>
        <v>34620000000</v>
      </c>
      <c r="I223" s="3">
        <f>+'BOP PIIE data'!I223</f>
        <v>57596000000</v>
      </c>
      <c r="J223" s="3">
        <f>+'BOP PIIE data'!N223</f>
        <v>89507000000</v>
      </c>
      <c r="K223" s="3">
        <f>+'BOP PIIE data'!T223</f>
        <v>117222000000</v>
      </c>
      <c r="L223" s="3">
        <f>+'BOP PIIE data'!O223</f>
        <v>103160000000</v>
      </c>
      <c r="M223" s="3">
        <f>+'BOP PIIE data'!U223</f>
        <v>243152000000</v>
      </c>
      <c r="N223" s="3">
        <f>+'BOP PIIE data'!P223</f>
        <v>86758000000</v>
      </c>
      <c r="O223" s="3">
        <f>+'BOP PIIE data'!V223</f>
        <v>-22605000000</v>
      </c>
      <c r="P223" s="3">
        <f>+'BOP PIIE data'!Q223</f>
        <v>16402000000</v>
      </c>
      <c r="Q223" s="3">
        <f>+'BOP PIIE data'!W223</f>
        <v>265757000000</v>
      </c>
      <c r="R223" s="3">
        <f>+'BOP PIIE data'!R223</f>
        <v>-159038000000</v>
      </c>
      <c r="S223" s="3">
        <f>+'BOP PIIE data'!X223</f>
        <v>-178425000000</v>
      </c>
      <c r="T223" s="3">
        <f>+'BOP PIIE data'!S223</f>
        <v>-877000000</v>
      </c>
      <c r="U223" s="10">
        <f>+'BOP PIIE data'!J223</f>
        <v>-99475000000</v>
      </c>
      <c r="V223" s="10">
        <f>+'BOP PIIE data'!M223</f>
        <v>-147496000000</v>
      </c>
      <c r="W223" s="10">
        <f t="shared" si="6"/>
        <v>0</v>
      </c>
      <c r="X223" s="10">
        <f t="shared" si="7"/>
        <v>-1701000000</v>
      </c>
    </row>
    <row r="224" spans="1:24" x14ac:dyDescent="0.25">
      <c r="A224" s="5">
        <v>42186</v>
      </c>
      <c r="B224" s="3">
        <f>+'BOP PIIE data'!B224</f>
        <v>375999000000</v>
      </c>
      <c r="C224" s="3">
        <f>+'BOP PIIE data'!F224</f>
        <v>569060000000</v>
      </c>
      <c r="D224" s="3">
        <f>+'BOP PIIE data'!C224</f>
        <v>192080000000</v>
      </c>
      <c r="E224" s="3">
        <f>+'BOP PIIE data'!G224</f>
        <v>125205000000</v>
      </c>
      <c r="F224" s="3">
        <f>+'BOP PIIE data'!D224</f>
        <v>210296000000</v>
      </c>
      <c r="G224" s="3">
        <f>+'BOP PIIE data'!H224</f>
        <v>165735000000</v>
      </c>
      <c r="H224" s="3">
        <f>+'BOP PIIE data'!E224</f>
        <v>32018000000</v>
      </c>
      <c r="I224" s="3">
        <f>+'BOP PIIE data'!I224</f>
        <v>60320000000</v>
      </c>
      <c r="J224" s="3">
        <f>+'BOP PIIE data'!N224</f>
        <v>51519000000</v>
      </c>
      <c r="K224" s="3">
        <f>+'BOP PIIE data'!T224</f>
        <v>70634000000</v>
      </c>
      <c r="L224" s="3">
        <f>+'BOP PIIE data'!O224</f>
        <v>-122593000000</v>
      </c>
      <c r="M224" s="3">
        <f>+'BOP PIIE data'!U224</f>
        <v>-146760000000</v>
      </c>
      <c r="N224" s="3">
        <f>+'BOP PIIE data'!P224</f>
        <v>-50575000000</v>
      </c>
      <c r="O224" s="3">
        <f>+'BOP PIIE data'!V224</f>
        <v>-30739000000</v>
      </c>
      <c r="P224" s="3">
        <f>+'BOP PIIE data'!Q224</f>
        <v>-72017000000</v>
      </c>
      <c r="Q224" s="3">
        <f>+'BOP PIIE data'!W224</f>
        <v>-116021000000</v>
      </c>
      <c r="R224" s="3">
        <f>+'BOP PIIE data'!R224</f>
        <v>-27863000000</v>
      </c>
      <c r="S224" s="3">
        <f>+'BOP PIIE data'!X224</f>
        <v>39685000000</v>
      </c>
      <c r="T224" s="3">
        <f>+'BOP PIIE data'!S224</f>
        <v>-266000000</v>
      </c>
      <c r="U224" s="10">
        <f>+'BOP PIIE data'!J224</f>
        <v>-109927000000</v>
      </c>
      <c r="V224" s="10">
        <f>+'BOP PIIE data'!M224</f>
        <v>-62039000000</v>
      </c>
      <c r="W224" s="10">
        <f t="shared" si="6"/>
        <v>0</v>
      </c>
      <c r="X224" s="10">
        <f t="shared" si="7"/>
        <v>-723000000</v>
      </c>
    </row>
    <row r="225" spans="1:24" x14ac:dyDescent="0.25">
      <c r="A225" s="5">
        <v>42278</v>
      </c>
      <c r="B225" s="3">
        <f>+'BOP PIIE data'!B225</f>
        <v>365331000000</v>
      </c>
      <c r="C225" s="3">
        <f>+'BOP PIIE data'!F225</f>
        <v>552518000000</v>
      </c>
      <c r="D225" s="3">
        <f>+'BOP PIIE data'!C225</f>
        <v>192401000000</v>
      </c>
      <c r="E225" s="3">
        <f>+'BOP PIIE data'!G225</f>
        <v>127541000000</v>
      </c>
      <c r="F225" s="3">
        <f>+'BOP PIIE data'!D225</f>
        <v>200978000000</v>
      </c>
      <c r="G225" s="3">
        <f>+'BOP PIIE data'!H225</f>
        <v>151548000000</v>
      </c>
      <c r="H225" s="3">
        <f>+'BOP PIIE data'!E225</f>
        <v>33228000000</v>
      </c>
      <c r="I225" s="3">
        <f>+'BOP PIIE data'!I225</f>
        <v>59988000000</v>
      </c>
      <c r="J225" s="3">
        <f>+'BOP PIIE data'!N225</f>
        <v>75886000000</v>
      </c>
      <c r="K225" s="3">
        <f>+'BOP PIIE data'!T225</f>
        <v>80091000000</v>
      </c>
      <c r="L225" s="3">
        <f>+'BOP PIIE data'!O225</f>
        <v>-80459000000</v>
      </c>
      <c r="M225" s="3">
        <f>+'BOP PIIE data'!U225</f>
        <v>10083000000</v>
      </c>
      <c r="N225" s="3">
        <f>+'BOP PIIE data'!P225</f>
        <v>-25687000000</v>
      </c>
      <c r="O225" s="3">
        <f>+'BOP PIIE data'!V225</f>
        <v>-165066000000</v>
      </c>
      <c r="P225" s="3">
        <f>+'BOP PIIE data'!Q225</f>
        <v>-54772000000</v>
      </c>
      <c r="Q225" s="3">
        <f>+'BOP PIIE data'!W225</f>
        <v>175149000000</v>
      </c>
      <c r="R225" s="3">
        <f>+'BOP PIIE data'!R225</f>
        <v>-113979000000</v>
      </c>
      <c r="S225" s="3">
        <f>+'BOP PIIE data'!X225</f>
        <v>-161350000000</v>
      </c>
      <c r="T225" s="3">
        <f>+'BOP PIIE data'!S225</f>
        <v>-990000000</v>
      </c>
      <c r="U225" s="10">
        <f>+'BOP PIIE data'!J225</f>
        <v>-99657000000</v>
      </c>
      <c r="V225" s="10">
        <f>+'BOP PIIE data'!M225</f>
        <v>-37628000000</v>
      </c>
      <c r="W225" s="10">
        <f t="shared" si="6"/>
        <v>0</v>
      </c>
      <c r="X225" s="10">
        <f t="shared" si="7"/>
        <v>-10738000000</v>
      </c>
    </row>
    <row r="226" spans="1:24" x14ac:dyDescent="0.25">
      <c r="A226" s="5">
        <v>42370</v>
      </c>
      <c r="B226" s="3">
        <f>+'BOP PIIE data'!B226</f>
        <v>355261000000</v>
      </c>
      <c r="C226" s="3">
        <f>+'BOP PIIE data'!F226</f>
        <v>539502000000</v>
      </c>
      <c r="D226" s="3">
        <f>+'BOP PIIE data'!C226</f>
        <v>190777000000</v>
      </c>
      <c r="E226" s="3">
        <f>+'BOP PIIE data'!G226</f>
        <v>126688000000</v>
      </c>
      <c r="F226" s="3">
        <f>+'BOP PIIE data'!D226</f>
        <v>205838000000</v>
      </c>
      <c r="G226" s="3">
        <f>+'BOP PIIE data'!H226</f>
        <v>160909000000</v>
      </c>
      <c r="H226" s="3">
        <f>+'BOP PIIE data'!E226</f>
        <v>34195000000</v>
      </c>
      <c r="I226" s="3">
        <f>+'BOP PIIE data'!I226</f>
        <v>62987000000</v>
      </c>
      <c r="J226" s="3">
        <f>+'BOP PIIE data'!N226</f>
        <v>77185000000</v>
      </c>
      <c r="K226" s="3">
        <f>+'BOP PIIE data'!T226</f>
        <v>138430000000</v>
      </c>
      <c r="L226" s="3">
        <f>+'BOP PIIE data'!O226</f>
        <v>-68413000000</v>
      </c>
      <c r="M226" s="3">
        <f>+'BOP PIIE data'!U226</f>
        <v>-52859000000</v>
      </c>
      <c r="N226" s="3">
        <f>+'BOP PIIE data'!P226</f>
        <v>-49530000000</v>
      </c>
      <c r="O226" s="3">
        <f>+'BOP PIIE data'!V226</f>
        <v>-107471000000</v>
      </c>
      <c r="P226" s="3">
        <f>+'BOP PIIE data'!Q226</f>
        <v>-18883000000</v>
      </c>
      <c r="Q226" s="3">
        <f>+'BOP PIIE data'!W226</f>
        <v>54612000000</v>
      </c>
      <c r="R226" s="3">
        <f>+'BOP PIIE data'!R226</f>
        <v>30010000000</v>
      </c>
      <c r="S226" s="3">
        <f>+'BOP PIIE data'!X226</f>
        <v>48779000000</v>
      </c>
      <c r="T226" s="3">
        <f>+'BOP PIIE data'!S226</f>
        <v>-1191000000</v>
      </c>
      <c r="U226" s="10">
        <f>+'BOP PIIE data'!J226</f>
        <v>-104015000000</v>
      </c>
      <c r="V226" s="10">
        <f>+'BOP PIIE data'!M226</f>
        <v>-85978000000</v>
      </c>
      <c r="W226" s="10">
        <f t="shared" si="6"/>
        <v>0</v>
      </c>
      <c r="X226" s="10">
        <f t="shared" si="7"/>
        <v>-10781000000</v>
      </c>
    </row>
    <row r="227" spans="1:24" x14ac:dyDescent="0.25">
      <c r="A227" s="5">
        <v>42461</v>
      </c>
      <c r="B227" s="3">
        <f>+'BOP PIIE data'!B227</f>
        <v>360281000000</v>
      </c>
      <c r="C227" s="3">
        <f>+'BOP PIIE data'!F227</f>
        <v>547283000000</v>
      </c>
      <c r="D227" s="3">
        <f>+'BOP PIIE data'!C227</f>
        <v>195843000000</v>
      </c>
      <c r="E227" s="3">
        <f>+'BOP PIIE data'!G227</f>
        <v>127639000000</v>
      </c>
      <c r="F227" s="3">
        <f>+'BOP PIIE data'!D227</f>
        <v>211424000000</v>
      </c>
      <c r="G227" s="3">
        <f>+'BOP PIIE data'!H227</f>
        <v>166216000000</v>
      </c>
      <c r="H227" s="3">
        <f>+'BOP PIIE data'!E227</f>
        <v>34830000000</v>
      </c>
      <c r="I227" s="3">
        <f>+'BOP PIIE data'!I227</f>
        <v>61721000000</v>
      </c>
      <c r="J227" s="3">
        <f>+'BOP PIIE data'!N227</f>
        <v>108927000000</v>
      </c>
      <c r="K227" s="3">
        <f>+'BOP PIIE data'!T227</f>
        <v>175559000000</v>
      </c>
      <c r="L227" s="3">
        <f>+'BOP PIIE data'!O227</f>
        <v>143249000000</v>
      </c>
      <c r="M227" s="3">
        <f>+'BOP PIIE data'!U227</f>
        <v>4754000000</v>
      </c>
      <c r="N227" s="3">
        <f>+'BOP PIIE data'!P227</f>
        <v>163269000000</v>
      </c>
      <c r="O227" s="3">
        <f>+'BOP PIIE data'!V227</f>
        <v>-46284000000</v>
      </c>
      <c r="P227" s="3">
        <f>+'BOP PIIE data'!Q227</f>
        <v>-20019000000</v>
      </c>
      <c r="Q227" s="3">
        <f>+'BOP PIIE data'!W227</f>
        <v>51038000000</v>
      </c>
      <c r="R227" s="3">
        <f>+'BOP PIIE data'!R227</f>
        <v>99506000000</v>
      </c>
      <c r="S227" s="3">
        <f>+'BOP PIIE data'!X227</f>
        <v>179952000000</v>
      </c>
      <c r="T227" s="3">
        <f>+'BOP PIIE data'!S227</f>
        <v>189000000</v>
      </c>
      <c r="U227" s="10">
        <f>+'BOP PIIE data'!J227</f>
        <v>-100481000000</v>
      </c>
      <c r="V227" s="10">
        <f>+'BOP PIIE data'!M227</f>
        <v>-7785000000</v>
      </c>
      <c r="W227" s="10">
        <f t="shared" si="6"/>
        <v>0</v>
      </c>
      <c r="X227" s="10">
        <f t="shared" si="7"/>
        <v>-609000000</v>
      </c>
    </row>
    <row r="228" spans="1:24" x14ac:dyDescent="0.25">
      <c r="A228" s="5">
        <v>42552</v>
      </c>
      <c r="B228" s="3">
        <f>+'BOP PIIE data'!B228</f>
        <v>369397000000</v>
      </c>
      <c r="C228" s="3">
        <f>+'BOP PIIE data'!F228</f>
        <v>556277000000</v>
      </c>
      <c r="D228" s="3">
        <f>+'BOP PIIE data'!C228</f>
        <v>199685000000</v>
      </c>
      <c r="E228" s="3">
        <f>+'BOP PIIE data'!G228</f>
        <v>129887000000</v>
      </c>
      <c r="F228" s="3">
        <f>+'BOP PIIE data'!D228</f>
        <v>214257000000</v>
      </c>
      <c r="G228" s="3">
        <f>+'BOP PIIE data'!H228</f>
        <v>168033000000</v>
      </c>
      <c r="H228" s="3">
        <f>+'BOP PIIE data'!E228</f>
        <v>35318000000</v>
      </c>
      <c r="I228" s="3">
        <f>+'BOP PIIE data'!I228</f>
        <v>64022000000</v>
      </c>
      <c r="J228" s="3">
        <f>+'BOP PIIE data'!N228</f>
        <v>83462000000</v>
      </c>
      <c r="K228" s="3">
        <f>+'BOP PIIE data'!T228</f>
        <v>140356000000</v>
      </c>
      <c r="L228" s="3">
        <f>+'BOP PIIE data'!O228</f>
        <v>-19480000000</v>
      </c>
      <c r="M228" s="3">
        <f>+'BOP PIIE data'!U228</f>
        <v>217765000000</v>
      </c>
      <c r="N228" s="3">
        <f>+'BOP PIIE data'!P228</f>
        <v>-22176000000</v>
      </c>
      <c r="O228" s="3">
        <f>+'BOP PIIE data'!V228</f>
        <v>120439000000</v>
      </c>
      <c r="P228" s="3">
        <f>+'BOP PIIE data'!Q228</f>
        <v>2696000000</v>
      </c>
      <c r="Q228" s="3">
        <f>+'BOP PIIE data'!W228</f>
        <v>97326000000</v>
      </c>
      <c r="R228" s="3">
        <f>+'BOP PIIE data'!R228</f>
        <v>-23851000000</v>
      </c>
      <c r="S228" s="3">
        <f>+'BOP PIIE data'!X228</f>
        <v>-104091000000</v>
      </c>
      <c r="T228" s="3">
        <f>+'BOP PIIE data'!S228</f>
        <v>1642000000</v>
      </c>
      <c r="U228" s="10">
        <f>+'BOP PIIE data'!J228</f>
        <v>-99562000000</v>
      </c>
      <c r="V228" s="10">
        <f>+'BOP PIIE data'!M228</f>
        <v>-208820000000</v>
      </c>
      <c r="W228" s="10">
        <f t="shared" si="6"/>
        <v>0</v>
      </c>
      <c r="X228" s="10">
        <f t="shared" si="7"/>
        <v>-3437000000</v>
      </c>
    </row>
    <row r="229" spans="1:24" x14ac:dyDescent="0.25">
      <c r="A229" s="5">
        <v>42644</v>
      </c>
      <c r="B229" s="3">
        <f>+'BOP PIIE data'!B229</f>
        <v>372453000000</v>
      </c>
      <c r="C229" s="3">
        <f>+'BOP PIIE data'!F229</f>
        <v>564134000000</v>
      </c>
      <c r="D229" s="3">
        <f>+'BOP PIIE data'!C229</f>
        <v>197127000000</v>
      </c>
      <c r="E229" s="3">
        <f>+'BOP PIIE data'!G229</f>
        <v>128873000000</v>
      </c>
      <c r="F229" s="3">
        <f>+'BOP PIIE data'!D229</f>
        <v>225720000000</v>
      </c>
      <c r="G229" s="3">
        <f>+'BOP PIIE data'!H229</f>
        <v>165640000000</v>
      </c>
      <c r="H229" s="3">
        <f>+'BOP PIIE data'!E229</f>
        <v>36783000000</v>
      </c>
      <c r="I229" s="3">
        <f>+'BOP PIIE data'!I229</f>
        <v>65595000000</v>
      </c>
      <c r="J229" s="3">
        <f>+'BOP PIIE data'!N229</f>
        <v>30240000000</v>
      </c>
      <c r="K229" s="3">
        <f>+'BOP PIIE data'!T229</f>
        <v>20043000000</v>
      </c>
      <c r="L229" s="3">
        <f>+'BOP PIIE data'!O229</f>
        <v>-17868000000</v>
      </c>
      <c r="M229" s="3">
        <f>+'BOP PIIE data'!U229</f>
        <v>61605000000</v>
      </c>
      <c r="N229" s="3">
        <f>+'BOP PIIE data'!P229</f>
        <v>-69820000000</v>
      </c>
      <c r="O229" s="3">
        <f>+'BOP PIIE data'!V229</f>
        <v>-106385000000</v>
      </c>
      <c r="P229" s="3">
        <f>+'BOP PIIE data'!Q229</f>
        <v>51952000000</v>
      </c>
      <c r="Q229" s="3">
        <f>+'BOP PIIE data'!W229</f>
        <v>167990000000</v>
      </c>
      <c r="R229" s="3">
        <f>+'BOP PIIE data'!R229</f>
        <v>-108620000000</v>
      </c>
      <c r="S229" s="3">
        <f>+'BOP PIIE data'!X229</f>
        <v>-123600000000</v>
      </c>
      <c r="T229" s="3">
        <f>+'BOP PIIE data'!S229</f>
        <v>1450000000</v>
      </c>
      <c r="U229" s="10">
        <f>+'BOP PIIE data'!J229</f>
        <v>-92158000000</v>
      </c>
      <c r="V229" s="10">
        <f>+'BOP PIIE data'!M229</f>
        <v>-59845000000</v>
      </c>
      <c r="W229" s="10">
        <f t="shared" si="6"/>
        <v>-1000000</v>
      </c>
      <c r="X229" s="10">
        <f t="shared" si="7"/>
        <v>6999000000</v>
      </c>
    </row>
    <row r="230" spans="1:24" x14ac:dyDescent="0.25">
      <c r="A230" s="5">
        <v>42736</v>
      </c>
      <c r="B230" s="3">
        <f>+'BOP PIIE data'!B230</f>
        <v>384208000000</v>
      </c>
      <c r="C230" s="3">
        <f>+'BOP PIIE data'!F230</f>
        <v>579256000000</v>
      </c>
      <c r="D230" s="3">
        <f>+'BOP PIIE data'!C230</f>
        <v>203932000000</v>
      </c>
      <c r="E230" s="3">
        <f>+'BOP PIIE data'!G230</f>
        <v>133350000000</v>
      </c>
      <c r="F230" s="3">
        <f>+'BOP PIIE data'!D230</f>
        <v>232153000000</v>
      </c>
      <c r="G230" s="3">
        <f>+'BOP PIIE data'!H230</f>
        <v>172825000000</v>
      </c>
      <c r="H230" s="3">
        <f>+'BOP PIIE data'!E230</f>
        <v>43532000000</v>
      </c>
      <c r="I230" s="3">
        <f>+'BOP PIIE data'!I230</f>
        <v>63857000000</v>
      </c>
      <c r="J230" s="3">
        <f>+'BOP PIIE data'!N230</f>
        <v>123677000000</v>
      </c>
      <c r="K230" s="3">
        <f>+'BOP PIIE data'!T230</f>
        <v>112910000000</v>
      </c>
      <c r="L230" s="3">
        <f>+'BOP PIIE data'!O230</f>
        <v>134329000000</v>
      </c>
      <c r="M230" s="3">
        <f>+'BOP PIIE data'!U230</f>
        <v>160102000000</v>
      </c>
      <c r="N230" s="3">
        <f>+'BOP PIIE data'!P230</f>
        <v>32119000000</v>
      </c>
      <c r="O230" s="3">
        <f>+'BOP PIIE data'!V230</f>
        <v>57471000000</v>
      </c>
      <c r="P230" s="3">
        <f>+'BOP PIIE data'!Q230</f>
        <v>102210000000</v>
      </c>
      <c r="Q230" s="3">
        <f>+'BOP PIIE data'!W230</f>
        <v>102631000000</v>
      </c>
      <c r="R230" s="3">
        <f>+'BOP PIIE data'!R230</f>
        <v>90336000000</v>
      </c>
      <c r="S230" s="3">
        <f>+'BOP PIIE data'!X230</f>
        <v>153101000000</v>
      </c>
      <c r="T230" s="3">
        <f>+'BOP PIIE data'!S230</f>
        <v>-241000000</v>
      </c>
      <c r="U230" s="10">
        <f>+'BOP PIIE data'!J230</f>
        <v>-85463000000</v>
      </c>
      <c r="V230" s="10">
        <f>+'BOP PIIE data'!M230</f>
        <v>-83621000000</v>
      </c>
      <c r="W230" s="10">
        <f t="shared" si="6"/>
        <v>0</v>
      </c>
      <c r="X230" s="10">
        <f t="shared" si="7"/>
        <v>5609000000</v>
      </c>
    </row>
    <row r="231" spans="1:24" x14ac:dyDescent="0.25">
      <c r="A231" s="5">
        <v>42826</v>
      </c>
      <c r="B231" s="3">
        <f>+'BOP PIIE data'!B231</f>
        <v>381529000000</v>
      </c>
      <c r="C231" s="3">
        <f>+'BOP PIIE data'!F231</f>
        <v>583109000000</v>
      </c>
      <c r="D231" s="3">
        <f>+'BOP PIIE data'!C231</f>
        <v>208031000000</v>
      </c>
      <c r="E231" s="3">
        <f>+'BOP PIIE data'!G231</f>
        <v>137242000000</v>
      </c>
      <c r="F231" s="3">
        <f>+'BOP PIIE data'!D231</f>
        <v>237872000000</v>
      </c>
      <c r="G231" s="3">
        <f>+'BOP PIIE data'!H231</f>
        <v>180579000000</v>
      </c>
      <c r="H231" s="3">
        <f>+'BOP PIIE data'!E231</f>
        <v>36901000000</v>
      </c>
      <c r="I231" s="3">
        <f>+'BOP PIIE data'!I231</f>
        <v>67344000000</v>
      </c>
      <c r="J231" s="3">
        <f>+'BOP PIIE data'!N231</f>
        <v>82831000000</v>
      </c>
      <c r="K231" s="3">
        <f>+'BOP PIIE data'!T231</f>
        <v>90564000000</v>
      </c>
      <c r="L231" s="3">
        <f>+'BOP PIIE data'!O231</f>
        <v>152145000000</v>
      </c>
      <c r="M231" s="3">
        <f>+'BOP PIIE data'!U231</f>
        <v>259549000000</v>
      </c>
      <c r="N231" s="3">
        <f>+'BOP PIIE data'!P231</f>
        <v>84093000000</v>
      </c>
      <c r="O231" s="3">
        <f>+'BOP PIIE data'!V231</f>
        <v>21024000000</v>
      </c>
      <c r="P231" s="3">
        <f>+'BOP PIIE data'!Q231</f>
        <v>68052000000</v>
      </c>
      <c r="Q231" s="3">
        <f>+'BOP PIIE data'!W231</f>
        <v>238525000000</v>
      </c>
      <c r="R231" s="3">
        <f>+'BOP PIIE data'!R231</f>
        <v>84543000000</v>
      </c>
      <c r="S231" s="3">
        <f>+'BOP PIIE data'!X231</f>
        <v>94921000000</v>
      </c>
      <c r="T231" s="3">
        <f>+'BOP PIIE data'!S231</f>
        <v>150000000</v>
      </c>
      <c r="U231" s="10">
        <f>+'BOP PIIE data'!J231</f>
        <v>-103940000000</v>
      </c>
      <c r="V231" s="10">
        <f>+'BOP PIIE data'!M231</f>
        <v>-116058000000</v>
      </c>
      <c r="W231" s="10">
        <f t="shared" si="6"/>
        <v>-1000000</v>
      </c>
      <c r="X231" s="10">
        <f t="shared" si="7"/>
        <v>-9307000000</v>
      </c>
    </row>
    <row r="232" spans="1:24" x14ac:dyDescent="0.25">
      <c r="A232" s="5">
        <v>42917</v>
      </c>
      <c r="B232" s="3">
        <f>+'BOP PIIE data'!B232</f>
        <v>386642000000</v>
      </c>
      <c r="C232" s="3">
        <f>+'BOP PIIE data'!F232</f>
        <v>581418000000</v>
      </c>
      <c r="D232" s="3">
        <f>+'BOP PIIE data'!C232</f>
        <v>210699000000</v>
      </c>
      <c r="E232" s="3">
        <f>+'BOP PIIE data'!G232</f>
        <v>142762000000</v>
      </c>
      <c r="F232" s="3">
        <f>+'BOP PIIE data'!D232</f>
        <v>255961000000</v>
      </c>
      <c r="G232" s="3">
        <f>+'BOP PIIE data'!H232</f>
        <v>187603000000</v>
      </c>
      <c r="H232" s="3">
        <f>+'BOP PIIE data'!E232</f>
        <v>43596000000</v>
      </c>
      <c r="I232" s="3">
        <f>+'BOP PIIE data'!I232</f>
        <v>70882000000</v>
      </c>
      <c r="J232" s="3">
        <f>+'BOP PIIE data'!N232</f>
        <v>123627000000</v>
      </c>
      <c r="K232" s="3">
        <f>+'BOP PIIE data'!T232</f>
        <v>100754000000</v>
      </c>
      <c r="L232" s="3">
        <f>+'BOP PIIE data'!O232</f>
        <v>139126000000</v>
      </c>
      <c r="M232" s="3">
        <f>+'BOP PIIE data'!U232</f>
        <v>294391000000</v>
      </c>
      <c r="N232" s="3">
        <f>+'BOP PIIE data'!P232</f>
        <v>63398000000</v>
      </c>
      <c r="O232" s="3">
        <f>+'BOP PIIE data'!V232</f>
        <v>80565000000</v>
      </c>
      <c r="P232" s="3">
        <f>+'BOP PIIE data'!Q232</f>
        <v>75729000000</v>
      </c>
      <c r="Q232" s="3">
        <f>+'BOP PIIE data'!W232</f>
        <v>213825000000</v>
      </c>
      <c r="R232" s="3">
        <f>+'BOP PIIE data'!R232</f>
        <v>93493000000</v>
      </c>
      <c r="S232" s="3">
        <f>+'BOP PIIE data'!X232</f>
        <v>105683000000</v>
      </c>
      <c r="T232" s="3">
        <f>+'BOP PIIE data'!S232</f>
        <v>-61000000</v>
      </c>
      <c r="U232" s="10">
        <f>+'BOP PIIE data'!J232</f>
        <v>-85766000000</v>
      </c>
      <c r="V232" s="10">
        <f>+'BOP PIIE data'!M232</f>
        <v>-126042000000</v>
      </c>
      <c r="W232" s="10">
        <f t="shared" si="6"/>
        <v>-1000000</v>
      </c>
      <c r="X232" s="10">
        <f t="shared" si="7"/>
        <v>-18601000000</v>
      </c>
    </row>
    <row r="233" spans="1:24" x14ac:dyDescent="0.25">
      <c r="A233" s="5">
        <v>43009</v>
      </c>
      <c r="B233" s="3">
        <f>+'BOP PIIE data'!B233</f>
        <v>404623000000</v>
      </c>
      <c r="C233" s="3">
        <f>+'BOP PIIE data'!F233</f>
        <v>612563000000</v>
      </c>
      <c r="D233" s="3">
        <f>+'BOP PIIE data'!C233</f>
        <v>214812000000</v>
      </c>
      <c r="E233" s="3">
        <f>+'BOP PIIE data'!G233</f>
        <v>141717000000</v>
      </c>
      <c r="F233" s="3">
        <f>+'BOP PIIE data'!D233</f>
        <v>269456000000</v>
      </c>
      <c r="G233" s="3">
        <f>+'BOP PIIE data'!H233</f>
        <v>196493000000</v>
      </c>
      <c r="H233" s="3">
        <f>+'BOP PIIE data'!E233</f>
        <v>36485000000</v>
      </c>
      <c r="I233" s="3">
        <f>+'BOP PIIE data'!I233</f>
        <v>67049000000</v>
      </c>
      <c r="J233" s="3">
        <f>+'BOP PIIE data'!N233</f>
        <v>79279000000</v>
      </c>
      <c r="K233" s="3">
        <f>+'BOP PIIE data'!T233</f>
        <v>76595000000</v>
      </c>
      <c r="L233" s="3">
        <f>+'BOP PIIE data'!O233</f>
        <v>115128000000</v>
      </c>
      <c r="M233" s="3">
        <f>+'BOP PIIE data'!U233</f>
        <v>76768000000</v>
      </c>
      <c r="N233" s="3">
        <f>+'BOP PIIE data'!P233</f>
        <v>-39670000000</v>
      </c>
      <c r="O233" s="3">
        <f>+'BOP PIIE data'!V233</f>
        <v>-9427000000</v>
      </c>
      <c r="P233" s="3">
        <f>+'BOP PIIE data'!Q233</f>
        <v>154798000000</v>
      </c>
      <c r="Q233" s="3">
        <f>+'BOP PIIE data'!W233</f>
        <v>86195000000</v>
      </c>
      <c r="R233" s="3">
        <f>+'BOP PIIE data'!R233</f>
        <v>-54839000000</v>
      </c>
      <c r="S233" s="3">
        <f>+'BOP PIIE data'!X233</f>
        <v>33882000000</v>
      </c>
      <c r="T233" s="3">
        <f>+'BOP PIIE data'!S233</f>
        <v>-1539000000</v>
      </c>
      <c r="U233" s="10">
        <f>+'BOP PIIE data'!J233</f>
        <v>-92446000000</v>
      </c>
      <c r="V233" s="10">
        <f>+'BOP PIIE data'!M233</f>
        <v>-47515000000</v>
      </c>
      <c r="W233" s="10">
        <f t="shared" si="6"/>
        <v>0</v>
      </c>
      <c r="X233" s="10">
        <f t="shared" si="7"/>
        <v>-1701000000</v>
      </c>
    </row>
    <row r="234" spans="1:24" x14ac:dyDescent="0.25">
      <c r="A234" s="5">
        <v>43101</v>
      </c>
      <c r="B234" s="3">
        <f>+'BOP PIIE data'!B234</f>
        <v>412363000000</v>
      </c>
      <c r="C234" s="3">
        <f>+'BOP PIIE data'!F234</f>
        <v>630329000000</v>
      </c>
      <c r="D234" s="3">
        <f>+'BOP PIIE data'!C234</f>
        <v>218814000000</v>
      </c>
      <c r="E234" s="3">
        <f>+'BOP PIIE data'!G234</f>
        <v>140068000000</v>
      </c>
      <c r="F234" s="3">
        <f>+'BOP PIIE data'!D234</f>
        <v>268782000000</v>
      </c>
      <c r="G234" s="3">
        <f>+'BOP PIIE data'!H234</f>
        <v>198851000000</v>
      </c>
      <c r="H234" s="3">
        <f>+'BOP PIIE data'!E234</f>
        <v>34985000000</v>
      </c>
      <c r="I234" s="3">
        <f>+'BOP PIIE data'!I234</f>
        <v>62525000000</v>
      </c>
      <c r="J234" s="3">
        <f>+'BOP PIIE data'!N234</f>
        <v>-44069000000</v>
      </c>
      <c r="K234" s="3">
        <f>+'BOP PIIE data'!T234</f>
        <v>49770000000</v>
      </c>
      <c r="L234" s="3">
        <f>+'BOP PIIE data'!O234</f>
        <v>289009000000</v>
      </c>
      <c r="M234" s="3">
        <f>+'BOP PIIE data'!U234</f>
        <v>301122000000</v>
      </c>
      <c r="N234" s="3">
        <f>+'BOP PIIE data'!P234</f>
        <v>197612000000</v>
      </c>
      <c r="O234" s="3">
        <f>+'BOP PIIE data'!V234</f>
        <v>153518000000</v>
      </c>
      <c r="P234" s="3">
        <f>+'BOP PIIE data'!Q234</f>
        <v>91396000000</v>
      </c>
      <c r="Q234" s="3">
        <f>+'BOP PIIE data'!W234</f>
        <v>147603000000</v>
      </c>
      <c r="R234" s="3">
        <f>+'BOP PIIE data'!R234</f>
        <v>92315000000</v>
      </c>
      <c r="S234" s="3">
        <f>+'BOP PIIE data'!X234</f>
        <v>78737000000</v>
      </c>
      <c r="T234" s="3">
        <f>+'BOP PIIE data'!S234</f>
        <v>-7000000</v>
      </c>
      <c r="U234" s="10">
        <f>+'BOP PIIE data'!J234</f>
        <v>-96829000000</v>
      </c>
      <c r="V234" s="10">
        <f>+'BOP PIIE data'!M234</f>
        <v>-63241000000</v>
      </c>
      <c r="W234" s="10">
        <f t="shared" si="6"/>
        <v>0</v>
      </c>
      <c r="X234" s="10">
        <f t="shared" si="7"/>
        <v>-29140000000</v>
      </c>
    </row>
    <row r="235" spans="1:24" x14ac:dyDescent="0.25">
      <c r="A235" s="5">
        <v>43191</v>
      </c>
      <c r="B235" s="3">
        <f>+'BOP PIIE data'!B235</f>
        <v>426346000000</v>
      </c>
      <c r="C235" s="3">
        <f>+'BOP PIIE data'!F235</f>
        <v>633281000000</v>
      </c>
      <c r="D235" s="3">
        <f>+'BOP PIIE data'!C235</f>
        <v>214855000000</v>
      </c>
      <c r="E235" s="3">
        <f>+'BOP PIIE data'!G235</f>
        <v>140789000000</v>
      </c>
      <c r="F235" s="3">
        <f>+'BOP PIIE data'!D235</f>
        <v>278825000000</v>
      </c>
      <c r="G235" s="3">
        <f>+'BOP PIIE data'!H235</f>
        <v>211729000000</v>
      </c>
      <c r="H235" s="3">
        <f>+'BOP PIIE data'!E235</f>
        <v>36845000000</v>
      </c>
      <c r="I235" s="3">
        <f>+'BOP PIIE data'!I235</f>
        <v>65796000000</v>
      </c>
      <c r="J235" s="3">
        <f>+'BOP PIIE data'!N235</f>
        <v>-68063000000</v>
      </c>
      <c r="K235" s="3">
        <f>+'BOP PIIE data'!T235</f>
        <v>-6700000000</v>
      </c>
      <c r="L235" s="3">
        <f>+'BOP PIIE data'!O235</f>
        <v>2884000000</v>
      </c>
      <c r="M235" s="3">
        <f>+'BOP PIIE data'!U235</f>
        <v>-18368000000</v>
      </c>
      <c r="N235" s="3">
        <f>+'BOP PIIE data'!P235</f>
        <v>-67690000000</v>
      </c>
      <c r="O235" s="3">
        <f>+'BOP PIIE data'!V235</f>
        <v>-38443000000</v>
      </c>
      <c r="P235" s="3">
        <f>+'BOP PIIE data'!Q235</f>
        <v>70574000000</v>
      </c>
      <c r="Q235" s="3">
        <f>+'BOP PIIE data'!W235</f>
        <v>20076000000</v>
      </c>
      <c r="R235" s="3">
        <f>+'BOP PIIE data'!R235</f>
        <v>-103601000000</v>
      </c>
      <c r="S235" s="3">
        <f>+'BOP PIIE data'!X235</f>
        <v>-126090000000</v>
      </c>
      <c r="T235" s="3">
        <f>+'BOP PIIE data'!S235</f>
        <v>3068000000</v>
      </c>
      <c r="U235" s="10">
        <f>+'BOP PIIE data'!J235</f>
        <v>-94724000000</v>
      </c>
      <c r="V235" s="10">
        <f>+'BOP PIIE data'!M235</f>
        <v>-30276000000</v>
      </c>
      <c r="W235" s="10">
        <f t="shared" si="6"/>
        <v>0</v>
      </c>
      <c r="X235" s="10">
        <f t="shared" si="7"/>
        <v>15722000000</v>
      </c>
    </row>
    <row r="236" spans="1:24" x14ac:dyDescent="0.25">
      <c r="A236" s="5">
        <v>43282</v>
      </c>
      <c r="B236" s="3">
        <f>+'BOP PIIE data'!B236</f>
        <v>419608000000</v>
      </c>
      <c r="C236" s="3">
        <f>+'BOP PIIE data'!F236</f>
        <v>645029000000</v>
      </c>
      <c r="D236" s="3">
        <f>+'BOP PIIE data'!C236</f>
        <v>217205000000</v>
      </c>
      <c r="E236" s="3">
        <f>+'BOP PIIE data'!G236</f>
        <v>140890000000</v>
      </c>
      <c r="F236" s="3">
        <f>+'BOP PIIE data'!D236</f>
        <v>274060000000</v>
      </c>
      <c r="G236" s="3">
        <f>+'BOP PIIE data'!H236</f>
        <v>215756000000</v>
      </c>
      <c r="H236" s="3">
        <f>+'BOP PIIE data'!E236</f>
        <v>38867000000</v>
      </c>
      <c r="I236" s="3">
        <f>+'BOP PIIE data'!I236</f>
        <v>66890000000</v>
      </c>
      <c r="J236" s="3">
        <f>+'BOP PIIE data'!N236</f>
        <v>74385000000</v>
      </c>
      <c r="K236" s="3">
        <f>+'BOP PIIE data'!T236</f>
        <v>130613000000</v>
      </c>
      <c r="L236" s="3">
        <f>+'BOP PIIE data'!O236</f>
        <v>93480000000</v>
      </c>
      <c r="M236" s="3">
        <f>+'BOP PIIE data'!U236</f>
        <v>12157000000</v>
      </c>
      <c r="N236" s="3">
        <f>+'BOP PIIE data'!P236</f>
        <v>31905000000</v>
      </c>
      <c r="O236" s="3">
        <f>+'BOP PIIE data'!V236</f>
        <v>-90729000000</v>
      </c>
      <c r="P236" s="3">
        <f>+'BOP PIIE data'!Q236</f>
        <v>61575000000</v>
      </c>
      <c r="Q236" s="3">
        <f>+'BOP PIIE data'!W236</f>
        <v>102887000000</v>
      </c>
      <c r="R236" s="3">
        <f>+'BOP PIIE data'!R236</f>
        <v>-47833000000</v>
      </c>
      <c r="S236" s="3">
        <f>+'BOP PIIE data'!X236</f>
        <v>-34172000000</v>
      </c>
      <c r="T236" s="3">
        <f>+'BOP PIIE data'!S236</f>
        <v>-177000000</v>
      </c>
      <c r="U236" s="10">
        <f>+'BOP PIIE data'!J236</f>
        <v>-118825000000</v>
      </c>
      <c r="V236" s="10">
        <f>+'BOP PIIE data'!M236</f>
        <v>-248000000</v>
      </c>
      <c r="W236" s="10">
        <f t="shared" si="6"/>
        <v>0</v>
      </c>
      <c r="X236" s="10">
        <f t="shared" si="7"/>
        <v>11505000000</v>
      </c>
    </row>
    <row r="237" spans="1:24" x14ac:dyDescent="0.25">
      <c r="A237" s="5">
        <v>43374</v>
      </c>
      <c r="B237" s="3">
        <f>+'BOP PIIE data'!B237</f>
        <v>418596000000</v>
      </c>
      <c r="C237" s="3">
        <f>+'BOP PIIE data'!F237</f>
        <v>647023000000</v>
      </c>
      <c r="D237" s="3">
        <f>+'BOP PIIE data'!C237</f>
        <v>216797000000</v>
      </c>
      <c r="E237" s="3">
        <f>+'BOP PIIE data'!G237</f>
        <v>144671000000</v>
      </c>
      <c r="F237" s="3">
        <f>+'BOP PIIE data'!D237</f>
        <v>281297000000</v>
      </c>
      <c r="G237" s="3">
        <f>+'BOP PIIE data'!H237</f>
        <v>221353000000</v>
      </c>
      <c r="H237" s="3">
        <f>+'BOP PIIE data'!E237</f>
        <v>37806000000</v>
      </c>
      <c r="I237" s="3">
        <f>+'BOP PIIE data'!I237</f>
        <v>70065000000</v>
      </c>
      <c r="J237" s="3">
        <f>+'BOP PIIE data'!N237</f>
        <v>-92974000000</v>
      </c>
      <c r="K237" s="3">
        <f>+'BOP PIIE data'!T237</f>
        <v>41034000000</v>
      </c>
      <c r="L237" s="3">
        <f>+'BOP PIIE data'!O237</f>
        <v>-3510000000</v>
      </c>
      <c r="M237" s="3">
        <f>+'BOP PIIE data'!U237</f>
        <v>8164000000</v>
      </c>
      <c r="N237" s="3">
        <f>+'BOP PIIE data'!P237</f>
        <v>9473000000</v>
      </c>
      <c r="O237" s="3">
        <f>+'BOP PIIE data'!V237</f>
        <v>132570000000</v>
      </c>
      <c r="P237" s="3">
        <f>+'BOP PIIE data'!Q237</f>
        <v>-12983000000</v>
      </c>
      <c r="Q237" s="3">
        <f>+'BOP PIIE data'!W237</f>
        <v>-124407000000</v>
      </c>
      <c r="R237" s="3">
        <f>+'BOP PIIE data'!R237</f>
        <v>232697000000</v>
      </c>
      <c r="S237" s="3">
        <f>+'BOP PIIE data'!X237</f>
        <v>275912000000</v>
      </c>
      <c r="T237" s="3">
        <f>+'BOP PIIE data'!S237</f>
        <v>2105000000</v>
      </c>
      <c r="U237" s="10">
        <f>+'BOP PIIE data'!J237</f>
        <v>-128616000000</v>
      </c>
      <c r="V237" s="10">
        <f>+'BOP PIIE data'!M237</f>
        <v>-209106000000</v>
      </c>
      <c r="W237" s="10">
        <f t="shared" si="6"/>
        <v>0</v>
      </c>
      <c r="X237" s="10">
        <f t="shared" si="7"/>
        <v>22314000000</v>
      </c>
    </row>
    <row r="238" spans="1:24" x14ac:dyDescent="0.25">
      <c r="A238" s="5">
        <v>43466</v>
      </c>
      <c r="B238" s="3">
        <f>+'BOP PIIE data'!B238</f>
        <v>418908000000</v>
      </c>
      <c r="C238" s="3">
        <f>+'BOP PIIE data'!F238</f>
        <v>634003000000</v>
      </c>
      <c r="D238" s="3">
        <f>+'BOP PIIE data'!C238</f>
        <v>220173000000</v>
      </c>
      <c r="E238" s="3">
        <f>+'BOP PIIE data'!G238</f>
        <v>149588000000</v>
      </c>
      <c r="F238" s="3">
        <f>+'BOP PIIE data'!D238</f>
        <v>284983000000</v>
      </c>
      <c r="G238" s="3">
        <f>+'BOP PIIE data'!H238</f>
        <v>220591000000</v>
      </c>
      <c r="H238" s="3">
        <f>+'BOP PIIE data'!E238</f>
        <v>38088000000</v>
      </c>
      <c r="I238" s="3">
        <f>+'BOP PIIE data'!I238</f>
        <v>73057000000</v>
      </c>
      <c r="J238" s="3">
        <f>+'BOP PIIE data'!N238</f>
        <v>-17122000000</v>
      </c>
      <c r="K238" s="3">
        <f>+'BOP PIIE data'!T238</f>
        <v>92108000000</v>
      </c>
      <c r="L238" s="3">
        <f>+'BOP PIIE data'!O238</f>
        <v>-54228000000</v>
      </c>
      <c r="M238" s="3">
        <f>+'BOP PIIE data'!U238</f>
        <v>-16702000000</v>
      </c>
      <c r="N238" s="3">
        <f>+'BOP PIIE data'!P238</f>
        <v>-20543000000</v>
      </c>
      <c r="O238" s="3">
        <f>+'BOP PIIE data'!V238</f>
        <v>-215726000000</v>
      </c>
      <c r="P238" s="3">
        <f>+'BOP PIIE data'!Q238</f>
        <v>-33685000000</v>
      </c>
      <c r="Q238" s="3">
        <f>+'BOP PIIE data'!W238</f>
        <v>199024000000</v>
      </c>
      <c r="R238" s="3">
        <f>+'BOP PIIE data'!R238</f>
        <v>145245000000</v>
      </c>
      <c r="S238" s="3">
        <f>+'BOP PIIE data'!X238</f>
        <v>73930000000</v>
      </c>
      <c r="T238" s="3">
        <f>+'BOP PIIE data'!S238</f>
        <v>208000000</v>
      </c>
      <c r="U238" s="10">
        <f>+'BOP PIIE data'!J238</f>
        <v>-115086000000</v>
      </c>
      <c r="V238" s="10">
        <f>+'BOP PIIE data'!M238</f>
        <v>-96615000000</v>
      </c>
      <c r="W238" s="10">
        <f t="shared" si="6"/>
        <v>-1000000</v>
      </c>
      <c r="X238" s="10">
        <f t="shared" si="7"/>
        <v>21382000000</v>
      </c>
    </row>
    <row r="239" spans="1:24" x14ac:dyDescent="0.25">
      <c r="A239" s="5">
        <v>43556</v>
      </c>
      <c r="B239" s="3">
        <f>+'BOP PIIE data'!B239</f>
        <v>412329000000</v>
      </c>
      <c r="C239" s="3">
        <f>+'BOP PIIE data'!F239</f>
        <v>637623000000</v>
      </c>
      <c r="D239" s="3">
        <f>+'BOP PIIE data'!C239</f>
        <v>227216000000</v>
      </c>
      <c r="E239" s="3">
        <f>+'BOP PIIE data'!G239</f>
        <v>151441000000</v>
      </c>
      <c r="F239" s="3">
        <f>+'BOP PIIE data'!D239</f>
        <v>290734000000</v>
      </c>
      <c r="G239" s="3">
        <f>+'BOP PIIE data'!H239</f>
        <v>226151000000</v>
      </c>
      <c r="H239" s="3">
        <f>+'BOP PIIE data'!E239</f>
        <v>38100000000</v>
      </c>
      <c r="I239" s="3">
        <f>+'BOP PIIE data'!I239</f>
        <v>70772000000</v>
      </c>
      <c r="J239" s="3">
        <f>+'BOP PIIE data'!N239</f>
        <v>74017000000</v>
      </c>
      <c r="K239" s="3">
        <f>+'BOP PIIE data'!T239</f>
        <v>103930000000</v>
      </c>
      <c r="L239" s="3">
        <f>+'BOP PIIE data'!O239</f>
        <v>18343000000</v>
      </c>
      <c r="M239" s="3">
        <f>+'BOP PIIE data'!U239</f>
        <v>145860000000</v>
      </c>
      <c r="N239" s="3">
        <f>+'BOP PIIE data'!P239</f>
        <v>-29070000000</v>
      </c>
      <c r="O239" s="3">
        <f>+'BOP PIIE data'!V239</f>
        <v>86699000000</v>
      </c>
      <c r="P239" s="3">
        <f>+'BOP PIIE data'!Q239</f>
        <v>47414000000</v>
      </c>
      <c r="Q239" s="3">
        <f>+'BOP PIIE data'!W239</f>
        <v>59161000000</v>
      </c>
      <c r="R239" s="3">
        <f>+'BOP PIIE data'!R239</f>
        <v>-31375000000</v>
      </c>
      <c r="S239" s="3">
        <f>+'BOP PIIE data'!X239</f>
        <v>46253000000</v>
      </c>
      <c r="T239" s="3">
        <f>+'BOP PIIE data'!S239</f>
        <v>2359000000</v>
      </c>
      <c r="U239" s="10">
        <f>+'BOP PIIE data'!J239</f>
        <v>-117608000000</v>
      </c>
      <c r="V239" s="10">
        <f>+'BOP PIIE data'!M239</f>
        <v>-242341000000</v>
      </c>
      <c r="W239" s="10">
        <f t="shared" si="6"/>
        <v>0</v>
      </c>
      <c r="X239" s="10">
        <f t="shared" si="7"/>
        <v>9642000000</v>
      </c>
    </row>
    <row r="240" spans="1:24" x14ac:dyDescent="0.25">
      <c r="A240" s="5">
        <v>43647</v>
      </c>
      <c r="B240" s="3">
        <f>+'BOP PIIE data'!B240</f>
        <v>411950000000</v>
      </c>
      <c r="C240" s="3">
        <f>+'BOP PIIE data'!F240</f>
        <v>628613000000</v>
      </c>
      <c r="D240" s="3">
        <f>+'BOP PIIE data'!C240</f>
        <v>225048000000</v>
      </c>
      <c r="E240" s="3">
        <f>+'BOP PIIE data'!G240</f>
        <v>149898000000</v>
      </c>
      <c r="F240" s="3">
        <f>+'BOP PIIE data'!D240</f>
        <v>284581000000</v>
      </c>
      <c r="G240" s="3">
        <f>+'BOP PIIE data'!H240</f>
        <v>223247000000</v>
      </c>
      <c r="H240" s="3">
        <f>+'BOP PIIE data'!E240</f>
        <v>41347000000</v>
      </c>
      <c r="I240" s="3">
        <f>+'BOP PIIE data'!I240</f>
        <v>71220000000</v>
      </c>
      <c r="J240" s="3">
        <f>+'BOP PIIE data'!N240</f>
        <v>-3067000000</v>
      </c>
      <c r="K240" s="3">
        <f>+'BOP PIIE data'!T240</f>
        <v>73764000000</v>
      </c>
      <c r="L240" s="3">
        <f>+'BOP PIIE data'!O240</f>
        <v>28859000000</v>
      </c>
      <c r="M240" s="3">
        <f>+'BOP PIIE data'!U240</f>
        <v>123979000000</v>
      </c>
      <c r="N240" s="3">
        <f>+'BOP PIIE data'!P240</f>
        <v>5831000000</v>
      </c>
      <c r="O240" s="3">
        <f>+'BOP PIIE data'!V240</f>
        <v>-68375000000</v>
      </c>
      <c r="P240" s="3">
        <f>+'BOP PIIE data'!Q240</f>
        <v>23028000000</v>
      </c>
      <c r="Q240" s="3">
        <f>+'BOP PIIE data'!W240</f>
        <v>192354000000</v>
      </c>
      <c r="R240" s="3">
        <f>+'BOP PIIE data'!R240</f>
        <v>119713000000</v>
      </c>
      <c r="S240" s="3">
        <f>+'BOP PIIE data'!X240</f>
        <v>85479000000</v>
      </c>
      <c r="T240" s="3">
        <f>+'BOP PIIE data'!S240</f>
        <v>1882000000</v>
      </c>
      <c r="U240" s="10">
        <f>+'BOP PIIE data'!J240</f>
        <v>-110052000000</v>
      </c>
      <c r="V240" s="10">
        <f>+'BOP PIIE data'!M240</f>
        <v>-142217000000</v>
      </c>
      <c r="W240" s="10">
        <f t="shared" si="6"/>
        <v>0</v>
      </c>
      <c r="X240" s="10">
        <f t="shared" si="7"/>
        <v>6382000000</v>
      </c>
    </row>
    <row r="241" spans="1:24" x14ac:dyDescent="0.25">
      <c r="A241" s="5">
        <v>43739</v>
      </c>
      <c r="B241" s="3">
        <f>+'BOP PIIE data'!B241</f>
        <v>411911000000</v>
      </c>
      <c r="C241" s="3">
        <f>+'BOP PIIE data'!F241</f>
        <v>612120000000</v>
      </c>
      <c r="D241" s="3">
        <f>+'BOP PIIE data'!C241</f>
        <v>226559000000</v>
      </c>
      <c r="E241" s="3">
        <f>+'BOP PIIE data'!G241</f>
        <v>150080000000</v>
      </c>
      <c r="F241" s="3">
        <f>+'BOP PIIE data'!D241</f>
        <v>279013000000</v>
      </c>
      <c r="G241" s="3">
        <f>+'BOP PIIE data'!H241</f>
        <v>221922000000</v>
      </c>
      <c r="H241" s="3">
        <f>+'BOP PIIE data'!E241</f>
        <v>39147000000</v>
      </c>
      <c r="I241" s="3">
        <f>+'BOP PIIE data'!I241</f>
        <v>71725000000</v>
      </c>
      <c r="J241" s="3">
        <f>+'BOP PIIE data'!N241</f>
        <v>61095000000</v>
      </c>
      <c r="K241" s="3">
        <f>+'BOP PIIE data'!T241</f>
        <v>46180000000</v>
      </c>
      <c r="L241" s="3">
        <f>+'BOP PIIE data'!O241</f>
        <v>-4427000000</v>
      </c>
      <c r="M241" s="3">
        <f>+'BOP PIIE data'!U241</f>
        <v>-19669000000</v>
      </c>
      <c r="N241" s="3">
        <f>+'BOP PIIE data'!P241</f>
        <v>18478000000</v>
      </c>
      <c r="O241" s="3">
        <f>+'BOP PIIE data'!V241</f>
        <v>-94025000000</v>
      </c>
      <c r="P241" s="3">
        <f>+'BOP PIIE data'!Q241</f>
        <v>-22906000000</v>
      </c>
      <c r="Q241" s="3">
        <f>+'BOP PIIE data'!W241</f>
        <v>74356000000</v>
      </c>
      <c r="R241" s="3">
        <f>+'BOP PIIE data'!R241</f>
        <v>-26133000000</v>
      </c>
      <c r="S241" s="3">
        <f>+'BOP PIIE data'!X241</f>
        <v>77153000000</v>
      </c>
      <c r="T241" s="3">
        <f>+'BOP PIIE data'!S241</f>
        <v>210000000</v>
      </c>
      <c r="U241" s="10">
        <f>+'BOP PIIE data'!J241</f>
        <v>-99217000000</v>
      </c>
      <c r="V241" s="10">
        <f>+'BOP PIIE data'!M241</f>
        <v>-77182000000</v>
      </c>
      <c r="W241" s="10">
        <f t="shared" si="6"/>
        <v>0</v>
      </c>
      <c r="X241" s="10">
        <f t="shared" si="7"/>
        <v>4263000000</v>
      </c>
    </row>
    <row r="242" spans="1:24" x14ac:dyDescent="0.25">
      <c r="A242" s="5">
        <v>43831</v>
      </c>
      <c r="B242" s="3">
        <f>+'BOP PIIE data'!B242</f>
        <v>400463000000</v>
      </c>
      <c r="C242" s="3">
        <f>+'BOP PIIE data'!F242</f>
        <v>595764000000</v>
      </c>
      <c r="D242" s="3">
        <f>+'BOP PIIE data'!C242</f>
        <v>208014000000</v>
      </c>
      <c r="E242" s="3">
        <f>+'BOP PIIE data'!G242</f>
        <v>138580000000</v>
      </c>
      <c r="F242" s="3">
        <f>+'BOP PIIE data'!D242</f>
        <v>258687000000</v>
      </c>
      <c r="G242" s="3">
        <f>+'BOP PIIE data'!H242</f>
        <v>199685000000</v>
      </c>
      <c r="H242" s="3">
        <f>+'BOP PIIE data'!E242</f>
        <v>41369000000</v>
      </c>
      <c r="I242" s="3">
        <f>+'BOP PIIE data'!I242</f>
        <v>72837000000</v>
      </c>
      <c r="J242" s="3">
        <f>+'BOP PIIE data'!N242</f>
        <v>15033000000</v>
      </c>
      <c r="K242" s="3">
        <f>+'BOP PIIE data'!T242</f>
        <v>34903000000</v>
      </c>
      <c r="L242" s="3">
        <f>+'BOP PIIE data'!O242</f>
        <v>104828000000</v>
      </c>
      <c r="M242" s="3">
        <f>+'BOP PIIE data'!U242</f>
        <v>29069000000</v>
      </c>
      <c r="N242" s="3">
        <f>+'BOP PIIE data'!P242</f>
        <v>267506000000</v>
      </c>
      <c r="O242" s="3">
        <f>+'BOP PIIE data'!V242</f>
        <v>274967000000</v>
      </c>
      <c r="P242" s="3">
        <f>+'BOP PIIE data'!Q242</f>
        <v>-162678000000</v>
      </c>
      <c r="Q242" s="3">
        <f>+'BOP PIIE data'!W242</f>
        <v>-245898000000</v>
      </c>
      <c r="R242" s="3">
        <f>+'BOP PIIE data'!R242</f>
        <v>721001000000</v>
      </c>
      <c r="S242" s="3">
        <f>+'BOP PIIE data'!X242</f>
        <v>918715000000</v>
      </c>
      <c r="T242" s="3">
        <f>+'BOP PIIE data'!S242</f>
        <v>-245000000</v>
      </c>
      <c r="U242" s="10">
        <f>+'BOP PIIE data'!J242</f>
        <v>-98334000000</v>
      </c>
      <c r="V242" s="10">
        <f>+'BOP PIIE data'!M242</f>
        <v>-167207000000</v>
      </c>
      <c r="W242" s="10">
        <f t="shared" si="6"/>
        <v>1000000</v>
      </c>
      <c r="X242" s="10">
        <f t="shared" si="7"/>
        <v>25137000000</v>
      </c>
    </row>
    <row r="243" spans="1:24" x14ac:dyDescent="0.25">
      <c r="A243" s="5">
        <v>43922</v>
      </c>
      <c r="B243" s="3">
        <f>+'BOP PIIE data'!B243</f>
        <v>288299000000</v>
      </c>
      <c r="C243" s="3">
        <f>+'BOP PIIE data'!F243</f>
        <v>511631000000</v>
      </c>
      <c r="D243" s="3">
        <f>+'BOP PIIE data'!C243</f>
        <v>171533000000</v>
      </c>
      <c r="E243" s="3">
        <f>+'BOP PIIE data'!G243</f>
        <v>103244000000</v>
      </c>
      <c r="F243" s="3">
        <f>+'BOP PIIE data'!D243</f>
        <v>211797000000</v>
      </c>
      <c r="G243" s="3">
        <f>+'BOP PIIE data'!H243</f>
        <v>175800000000</v>
      </c>
      <c r="H243" s="3">
        <f>+'BOP PIIE data'!E243</f>
        <v>40642000000</v>
      </c>
      <c r="I243" s="3">
        <f>+'BOP PIIE data'!I243</f>
        <v>69651000000</v>
      </c>
      <c r="J243" s="3">
        <f>+'BOP PIIE data'!N243</f>
        <v>75253000000</v>
      </c>
      <c r="K243" s="3">
        <f>+'BOP PIIE data'!T243</f>
        <v>-54656000000</v>
      </c>
      <c r="L243" s="3">
        <f>+'BOP PIIE data'!O243</f>
        <v>35819000000</v>
      </c>
      <c r="M243" s="3">
        <f>+'BOP PIIE data'!U243</f>
        <v>324300000000</v>
      </c>
      <c r="N243" s="3">
        <f>+'BOP PIIE data'!P243</f>
        <v>-18466000000</v>
      </c>
      <c r="O243" s="3">
        <f>+'BOP PIIE data'!V243</f>
        <v>25435000000</v>
      </c>
      <c r="P243" s="3">
        <f>+'BOP PIIE data'!Q243</f>
        <v>54285000000</v>
      </c>
      <c r="Q243" s="3">
        <f>+'BOP PIIE data'!W243</f>
        <v>298865000000</v>
      </c>
      <c r="R243" s="3">
        <f>+'BOP PIIE data'!R243</f>
        <v>-323129000000</v>
      </c>
      <c r="S243" s="3">
        <f>+'BOP PIIE data'!X243</f>
        <v>-413829000000</v>
      </c>
      <c r="T243" s="3">
        <f>+'BOP PIIE data'!S243</f>
        <v>4960000000</v>
      </c>
      <c r="U243" s="10">
        <f>+'BOP PIIE data'!J243</f>
        <v>-148055000000</v>
      </c>
      <c r="V243" s="10">
        <f>+'BOP PIIE data'!M243</f>
        <v>-74613000000</v>
      </c>
      <c r="W243" s="10">
        <f t="shared" si="6"/>
        <v>0</v>
      </c>
      <c r="X243" s="10">
        <f t="shared" si="7"/>
        <v>11701000000</v>
      </c>
    </row>
    <row r="244" spans="1:24" x14ac:dyDescent="0.25">
      <c r="A244" s="5">
        <v>44013</v>
      </c>
      <c r="B244" s="3">
        <f>+'BOP PIIE data'!B244</f>
        <v>357823000000</v>
      </c>
      <c r="C244" s="3">
        <f>+'BOP PIIE data'!F244</f>
        <v>599941000000</v>
      </c>
      <c r="D244" s="3">
        <f>+'BOP PIIE data'!C244</f>
        <v>174130000000</v>
      </c>
      <c r="E244" s="3">
        <f>+'BOP PIIE data'!G244</f>
        <v>109741000000</v>
      </c>
      <c r="F244" s="3">
        <f>+'BOP PIIE data'!D244</f>
        <v>237716000000</v>
      </c>
      <c r="G244" s="3">
        <f>+'BOP PIIE data'!H244</f>
        <v>194185000000</v>
      </c>
      <c r="H244" s="3">
        <f>+'BOP PIIE data'!E244</f>
        <v>42911000000</v>
      </c>
      <c r="I244" s="3">
        <f>+'BOP PIIE data'!I244</f>
        <v>75766000000</v>
      </c>
      <c r="J244" s="3">
        <f>+'BOP PIIE data'!N244</f>
        <v>138686000000</v>
      </c>
      <c r="K244" s="3">
        <f>+'BOP PIIE data'!T244</f>
        <v>120317000000</v>
      </c>
      <c r="L244" s="3">
        <f>+'BOP PIIE data'!O244</f>
        <v>137091000000</v>
      </c>
      <c r="M244" s="3">
        <f>+'BOP PIIE data'!U244</f>
        <v>170786000000</v>
      </c>
      <c r="N244" s="3">
        <f>+'BOP PIIE data'!P244</f>
        <v>119304000000</v>
      </c>
      <c r="O244" s="3">
        <f>+'BOP PIIE data'!V244</f>
        <v>123348000000</v>
      </c>
      <c r="P244" s="3">
        <f>+'BOP PIIE data'!Q244</f>
        <v>17788000000</v>
      </c>
      <c r="Q244" s="3">
        <f>+'BOP PIIE data'!W244</f>
        <v>47438000000</v>
      </c>
      <c r="R244" s="3">
        <f>+'BOP PIIE data'!R244</f>
        <v>-218150000000</v>
      </c>
      <c r="S244" s="3">
        <f>+'BOP PIIE data'!X244</f>
        <v>-25691000000</v>
      </c>
      <c r="T244" s="3">
        <f>+'BOP PIIE data'!S244</f>
        <v>1820000000</v>
      </c>
      <c r="U244" s="10">
        <f>+'BOP PIIE data'!J244</f>
        <v>-167051000000</v>
      </c>
      <c r="V244" s="10">
        <f>+'BOP PIIE data'!M244</f>
        <v>-177539000000</v>
      </c>
      <c r="W244" s="10">
        <f t="shared" si="6"/>
        <v>-2000000</v>
      </c>
      <c r="X244" s="10">
        <f t="shared" si="7"/>
        <v>-28426000000</v>
      </c>
    </row>
    <row r="245" spans="1:24" x14ac:dyDescent="0.25">
      <c r="A245" s="5">
        <v>44105</v>
      </c>
      <c r="B245" s="3">
        <f>+'BOP PIIE data'!B245</f>
        <v>387267000000</v>
      </c>
      <c r="C245" s="3">
        <f>+'BOP PIIE data'!F245</f>
        <v>639391000000</v>
      </c>
      <c r="D245" s="3">
        <f>+'BOP PIIE data'!C245</f>
        <v>185317000000</v>
      </c>
      <c r="E245" s="3">
        <f>+'BOP PIIE data'!G245</f>
        <v>120596000000</v>
      </c>
      <c r="F245" s="3">
        <f>+'BOP PIIE data'!D245</f>
        <v>245805000000</v>
      </c>
      <c r="G245" s="3">
        <f>+'BOP PIIE data'!H245</f>
        <v>206619000000</v>
      </c>
      <c r="H245" s="3">
        <f>+'BOP PIIE data'!E245</f>
        <v>42356000000</v>
      </c>
      <c r="I245" s="3">
        <f>+'BOP PIIE data'!I245</f>
        <v>74198000000</v>
      </c>
      <c r="J245" s="3">
        <f>+'BOP PIIE data'!N245</f>
        <v>53360000000</v>
      </c>
      <c r="K245" s="3">
        <f>+'BOP PIIE data'!T245</f>
        <v>36504000000</v>
      </c>
      <c r="L245" s="3">
        <f>+'BOP PIIE data'!O245</f>
        <v>128630000000</v>
      </c>
      <c r="M245" s="3">
        <f>+'BOP PIIE data'!U245</f>
        <v>422405000000</v>
      </c>
      <c r="N245" s="3">
        <f>+'BOP PIIE data'!P245</f>
        <v>27652000000</v>
      </c>
      <c r="O245" s="3">
        <f>+'BOP PIIE data'!V245</f>
        <v>263666000000</v>
      </c>
      <c r="P245" s="3">
        <f>+'BOP PIIE data'!Q245</f>
        <v>100978000000</v>
      </c>
      <c r="Q245" s="3">
        <f>+'BOP PIIE data'!W245</f>
        <v>158738000000</v>
      </c>
      <c r="R245" s="3">
        <f>+'BOP PIIE data'!R245</f>
        <v>77411000000</v>
      </c>
      <c r="S245" s="3">
        <f>+'BOP PIIE data'!X245</f>
        <v>58844000000</v>
      </c>
      <c r="T245" s="3">
        <f>+'BOP PIIE data'!S245</f>
        <v>2438000000</v>
      </c>
      <c r="U245" s="10">
        <f>+'BOP PIIE data'!J245</f>
        <v>-180058000000</v>
      </c>
      <c r="V245" s="10">
        <f>+'BOP PIIE data'!M245</f>
        <v>-252606000000</v>
      </c>
      <c r="W245" s="10">
        <f t="shared" si="6"/>
        <v>-1000000</v>
      </c>
      <c r="X245" s="10">
        <f t="shared" si="7"/>
        <v>-3308000000</v>
      </c>
    </row>
    <row r="246" spans="1:24" x14ac:dyDescent="0.25">
      <c r="A246" s="5">
        <v>44197</v>
      </c>
      <c r="B246" s="3">
        <f>+'BOP PIIE data'!B246</f>
        <v>411792000000</v>
      </c>
      <c r="C246" s="3">
        <f>+'BOP PIIE data'!F246</f>
        <v>672261000000</v>
      </c>
      <c r="D246" s="3">
        <f>+'BOP PIIE data'!C246</f>
        <v>191990000000</v>
      </c>
      <c r="E246" s="3">
        <f>+'BOP PIIE data'!G246</f>
        <v>125634000000</v>
      </c>
      <c r="F246" s="3">
        <f>+'BOP PIIE data'!D246</f>
        <v>254125000000</v>
      </c>
      <c r="G246" s="3">
        <f>+'BOP PIIE data'!H246</f>
        <v>217326000000</v>
      </c>
      <c r="H246" s="3">
        <f>+'BOP PIIE data'!E246</f>
        <v>44331000000</v>
      </c>
      <c r="I246" s="3">
        <f>+'BOP PIIE data'!I246</f>
        <v>75928000000</v>
      </c>
      <c r="J246" s="3">
        <f>+'BOP PIIE data'!N246</f>
        <v>61039000000</v>
      </c>
      <c r="K246" s="3">
        <f>+'BOP PIIE data'!T246</f>
        <v>56895000000</v>
      </c>
      <c r="L246" s="3">
        <f>+'BOP PIIE data'!O246</f>
        <v>337343000000</v>
      </c>
      <c r="M246" s="3">
        <f>+'BOP PIIE data'!U246</f>
        <v>393559000000</v>
      </c>
      <c r="N246" s="3">
        <f>+'BOP PIIE data'!P246</f>
        <v>97569000000</v>
      </c>
      <c r="O246" s="3">
        <f>+'BOP PIIE data'!V246</f>
        <v>102606000000</v>
      </c>
      <c r="P246" s="3">
        <f>+'BOP PIIE data'!Q246</f>
        <v>239774000000</v>
      </c>
      <c r="Q246" s="3">
        <f>+'BOP PIIE data'!W246</f>
        <v>290953000000</v>
      </c>
      <c r="R246" s="3">
        <f>+'BOP PIIE data'!R246</f>
        <v>35189000000</v>
      </c>
      <c r="S246" s="3">
        <f>+'BOP PIIE data'!X246</f>
        <v>179694000000</v>
      </c>
      <c r="T246" s="3">
        <f>+'BOP PIIE data'!S246</f>
        <v>-2100000000</v>
      </c>
      <c r="U246" s="10">
        <f>+'BOP PIIE data'!J246</f>
        <v>-188912000000</v>
      </c>
      <c r="V246" s="10">
        <f>+'BOP PIIE data'!M246</f>
        <v>-200894000000</v>
      </c>
      <c r="W246" s="10">
        <f t="shared" si="6"/>
        <v>1000000</v>
      </c>
      <c r="X246" s="10">
        <f t="shared" si="7"/>
        <v>2217000000</v>
      </c>
    </row>
    <row r="247" spans="1:24" x14ac:dyDescent="0.25">
      <c r="A247" s="5">
        <v>44287</v>
      </c>
      <c r="B247" s="3">
        <f>+'BOP PIIE data'!B247</f>
        <v>435096000000</v>
      </c>
      <c r="C247" s="3">
        <f>+'BOP PIIE data'!F247</f>
        <v>701144000000</v>
      </c>
      <c r="D247" s="3">
        <f>+'BOP PIIE data'!C247</f>
        <v>199671000000</v>
      </c>
      <c r="E247" s="3">
        <f>+'BOP PIIE data'!G247</f>
        <v>135705000000</v>
      </c>
      <c r="F247" s="3">
        <f>+'BOP PIIE data'!D247</f>
        <v>255678000000</v>
      </c>
      <c r="G247" s="3">
        <f>+'BOP PIIE data'!H247</f>
        <v>232202000000</v>
      </c>
      <c r="H247" s="3">
        <f>+'BOP PIIE data'!E247</f>
        <v>42634000000</v>
      </c>
      <c r="I247" s="3">
        <f>+'BOP PIIE data'!I247</f>
        <v>73244000000</v>
      </c>
      <c r="J247" s="3">
        <f>+'BOP PIIE data'!N247</f>
        <v>128690000000</v>
      </c>
      <c r="K247" s="3">
        <f>+'BOP PIIE data'!T247</f>
        <v>126457000000</v>
      </c>
      <c r="L247" s="3">
        <f>+'BOP PIIE data'!O247</f>
        <v>175898000000</v>
      </c>
      <c r="M247" s="3">
        <f>+'BOP PIIE data'!U247</f>
        <v>146867000000</v>
      </c>
      <c r="N247" s="3">
        <f>+'BOP PIIE data'!P247</f>
        <v>101664000000</v>
      </c>
      <c r="O247" s="3">
        <f>+'BOP PIIE data'!V247</f>
        <v>34237000000</v>
      </c>
      <c r="P247" s="3">
        <f>+'BOP PIIE data'!Q247</f>
        <v>74234000000</v>
      </c>
      <c r="Q247" s="3">
        <f>+'BOP PIIE data'!W247</f>
        <v>112630000000</v>
      </c>
      <c r="R247" s="3">
        <f>+'BOP PIIE data'!R247</f>
        <v>-57800000000</v>
      </c>
      <c r="S247" s="3">
        <f>+'BOP PIIE data'!X247</f>
        <v>172138000000</v>
      </c>
      <c r="T247" s="3">
        <f>+'BOP PIIE data'!S247</f>
        <v>477000000</v>
      </c>
      <c r="U247" s="10">
        <f>+'BOP PIIE data'!J247</f>
        <v>-209216000000</v>
      </c>
      <c r="V247" s="10">
        <f>+'BOP PIIE data'!M247</f>
        <v>-205516000000</v>
      </c>
      <c r="W247" s="10">
        <f t="shared" si="6"/>
        <v>0</v>
      </c>
      <c r="X247" s="10">
        <f t="shared" si="7"/>
        <v>7319000000</v>
      </c>
    </row>
    <row r="248" spans="1:24" x14ac:dyDescent="0.25">
      <c r="A248" s="5">
        <v>44378</v>
      </c>
      <c r="B248" s="3">
        <f>+'BOP PIIE data'!B248</f>
        <v>441277000000</v>
      </c>
      <c r="C248" s="3">
        <f>+'BOP PIIE data'!F248</f>
        <v>712377000000</v>
      </c>
      <c r="D248" s="3">
        <f>+'BOP PIIE data'!C248</f>
        <v>206921000000</v>
      </c>
      <c r="E248" s="3">
        <f>+'BOP PIIE data'!G248</f>
        <v>152234000000</v>
      </c>
      <c r="F248" s="3">
        <f>+'BOP PIIE data'!D248</f>
        <v>265899000000</v>
      </c>
      <c r="G248" s="3">
        <f>+'BOP PIIE data'!H248</f>
        <v>241911000000</v>
      </c>
      <c r="H248" s="3">
        <f>+'BOP PIIE data'!E248</f>
        <v>43737000000</v>
      </c>
      <c r="I248" s="3">
        <f>+'BOP PIIE data'!I248</f>
        <v>83840000000</v>
      </c>
      <c r="J248" s="3">
        <f>+'BOP PIIE data'!N248</f>
        <v>85040000000</v>
      </c>
      <c r="K248" s="3">
        <f>+'BOP PIIE data'!T248</f>
        <v>164575000000</v>
      </c>
      <c r="L248" s="3">
        <f>+'BOP PIIE data'!O248</f>
        <v>303444000000</v>
      </c>
      <c r="M248" s="3">
        <f>+'BOP PIIE data'!U248</f>
        <v>200792000000</v>
      </c>
      <c r="N248" s="3">
        <f>+'BOP PIIE data'!P248</f>
        <v>112252000000</v>
      </c>
      <c r="O248" s="3">
        <f>+'BOP PIIE data'!V248</f>
        <v>129615000000</v>
      </c>
      <c r="P248" s="3">
        <f>+'BOP PIIE data'!Q248</f>
        <v>191192000000</v>
      </c>
      <c r="Q248" s="3">
        <f>+'BOP PIIE data'!W248</f>
        <v>71176000000</v>
      </c>
      <c r="R248" s="3">
        <f>+'BOP PIIE data'!R248</f>
        <v>-38339000000</v>
      </c>
      <c r="S248" s="3">
        <f>+'BOP PIIE data'!X248</f>
        <v>314027000000</v>
      </c>
      <c r="T248" s="3">
        <f>+'BOP PIIE data'!S248</f>
        <v>112603000000</v>
      </c>
      <c r="U248" s="10">
        <f>+'BOP PIIE data'!J248</f>
        <v>-232529000000</v>
      </c>
      <c r="V248" s="10">
        <f>+'BOP PIIE data'!M248</f>
        <v>-223442000000</v>
      </c>
      <c r="W248" s="10">
        <f t="shared" si="6"/>
        <v>1000000</v>
      </c>
      <c r="X248" s="10">
        <f t="shared" si="7"/>
        <v>6796000000</v>
      </c>
    </row>
    <row r="249" spans="1:24" x14ac:dyDescent="0.25">
      <c r="A249" s="5">
        <v>44470</v>
      </c>
      <c r="B249" s="3">
        <f>+'BOP PIIE data'!B249</f>
        <v>477688000000</v>
      </c>
      <c r="C249" s="3">
        <f>+'BOP PIIE data'!F249</f>
        <v>763260000000</v>
      </c>
      <c r="D249" s="3">
        <f>+'BOP PIIE data'!C249</f>
        <v>219633000000</v>
      </c>
      <c r="E249" s="3">
        <f>+'BOP PIIE data'!G249</f>
        <v>158726000000</v>
      </c>
      <c r="F249" s="3">
        <f>+'BOP PIIE data'!D249</f>
        <v>272714000000</v>
      </c>
      <c r="G249" s="3">
        <f>+'BOP PIIE data'!H249</f>
        <v>239729000000</v>
      </c>
      <c r="H249" s="3">
        <f>+'BOP PIIE data'!E249</f>
        <v>44469000000</v>
      </c>
      <c r="I249" s="3">
        <f>+'BOP PIIE data'!I249</f>
        <v>80765000000</v>
      </c>
      <c r="J249" s="3">
        <f>+'BOP PIIE data'!N249</f>
        <v>67382000000</v>
      </c>
      <c r="K249" s="3">
        <f>+'BOP PIIE data'!T249</f>
        <v>130028000000</v>
      </c>
      <c r="L249" s="3">
        <f>+'BOP PIIE data'!O249</f>
        <v>-105144000000</v>
      </c>
      <c r="M249" s="3">
        <f>+'BOP PIIE data'!U249</f>
        <v>-127115000000</v>
      </c>
      <c r="N249" s="3">
        <f>+'BOP PIIE data'!P249</f>
        <v>-114230000000</v>
      </c>
      <c r="O249" s="3">
        <f>+'BOP PIIE data'!V249</f>
        <v>-319526000000</v>
      </c>
      <c r="P249" s="3">
        <f>+'BOP PIIE data'!Q249</f>
        <v>9086000000</v>
      </c>
      <c r="Q249" s="3">
        <f>+'BOP PIIE data'!W249</f>
        <v>192412000000</v>
      </c>
      <c r="R249" s="3">
        <f>+'BOP PIIE data'!R249</f>
        <v>84491000000</v>
      </c>
      <c r="S249" s="3">
        <f>+'BOP PIIE data'!X249</f>
        <v>219861000000</v>
      </c>
      <c r="T249" s="3">
        <f>+'BOP PIIE data'!S249</f>
        <v>3013000000</v>
      </c>
      <c r="U249" s="10">
        <f>+'BOP PIIE data'!J249</f>
        <v>-227976000000</v>
      </c>
      <c r="V249" s="10">
        <f>+'BOP PIIE data'!M249</f>
        <v>-195728000000</v>
      </c>
      <c r="W249" s="10">
        <f t="shared" si="6"/>
        <v>0</v>
      </c>
      <c r="X249" s="10">
        <f t="shared" si="7"/>
        <v>22696000000</v>
      </c>
    </row>
    <row r="250" spans="1:24" x14ac:dyDescent="0.25">
      <c r="A250" s="5">
        <v>44562</v>
      </c>
      <c r="B250" s="3">
        <f>+'BOP PIIE data'!B250</f>
        <v>491073000000</v>
      </c>
      <c r="C250" s="3">
        <f>+'BOP PIIE data'!F250</f>
        <v>820647000000</v>
      </c>
      <c r="D250" s="3">
        <f>+'BOP PIIE data'!C250</f>
        <v>226868000000</v>
      </c>
      <c r="E250" s="3">
        <f>+'BOP PIIE data'!G250</f>
        <v>164976000000</v>
      </c>
      <c r="F250" s="3">
        <f>+'BOP PIIE data'!D250</f>
        <v>275368000000</v>
      </c>
      <c r="G250" s="3">
        <f>+'BOP PIIE data'!H250</f>
        <v>252528000000</v>
      </c>
      <c r="H250" s="3">
        <f>+'BOP PIIE data'!E250</f>
        <v>44033000000</v>
      </c>
      <c r="I250" s="3">
        <f>+'BOP PIIE data'!I250</f>
        <v>81750000000</v>
      </c>
      <c r="J250" s="3">
        <f>+'BOP PIIE data'!N250</f>
        <v>145835000000</v>
      </c>
      <c r="K250" s="3">
        <f>+'BOP PIIE data'!T250</f>
        <v>137472000000</v>
      </c>
      <c r="L250" s="3">
        <f>+'BOP PIIE data'!O250</f>
        <v>191982000000</v>
      </c>
      <c r="M250" s="3">
        <f>+'BOP PIIE data'!U250</f>
        <v>264368000000</v>
      </c>
      <c r="N250" s="3">
        <f>+'BOP PIIE data'!P250</f>
        <v>88903000000</v>
      </c>
      <c r="O250" s="3">
        <f>+'BOP PIIE data'!V250</f>
        <v>-116585000000</v>
      </c>
      <c r="P250" s="3">
        <f>+'BOP PIIE data'!Q250</f>
        <v>103079000000</v>
      </c>
      <c r="Q250" s="3">
        <f>+'BOP PIIE data'!W250</f>
        <v>380953000000</v>
      </c>
      <c r="R250" s="3">
        <f>+'BOP PIIE data'!R250</f>
        <v>60745000000</v>
      </c>
      <c r="S250" s="3">
        <f>+'BOP PIIE data'!X250</f>
        <v>281488000000</v>
      </c>
      <c r="T250" s="3">
        <f>+'BOP PIIE data'!S250</f>
        <v>932000000</v>
      </c>
      <c r="U250" s="10">
        <f>+'BOP PIIE data'!J250</f>
        <v>-282559000000</v>
      </c>
      <c r="V250" s="10">
        <f>+'BOP PIIE data'!M250</f>
        <v>-277733000000</v>
      </c>
      <c r="W250" s="10">
        <f t="shared" si="6"/>
        <v>0</v>
      </c>
      <c r="X250" s="10">
        <f t="shared" si="7"/>
        <v>-6101000000</v>
      </c>
    </row>
    <row r="251" spans="1:24" x14ac:dyDescent="0.25">
      <c r="A251" s="5">
        <v>44652</v>
      </c>
      <c r="B251" s="3">
        <f>+'BOP PIIE data'!B251</f>
        <v>540304000000</v>
      </c>
      <c r="C251" s="3">
        <f>+'BOP PIIE data'!F251</f>
        <v>845724000000</v>
      </c>
      <c r="D251" s="3">
        <f>+'BOP PIIE data'!C251</f>
        <v>238076000000</v>
      </c>
      <c r="E251" s="3">
        <f>+'BOP PIIE data'!G251</f>
        <v>177475000000</v>
      </c>
      <c r="F251" s="3">
        <f>+'BOP PIIE data'!D251</f>
        <v>290129000000</v>
      </c>
      <c r="G251" s="3">
        <f>+'BOP PIIE data'!H251</f>
        <v>257177000000</v>
      </c>
      <c r="H251" s="3">
        <f>+'BOP PIIE data'!E251</f>
        <v>44908000000</v>
      </c>
      <c r="I251" s="3">
        <f>+'BOP PIIE data'!I251</f>
        <v>88238000000</v>
      </c>
      <c r="J251" s="3">
        <f>+'BOP PIIE data'!N251</f>
        <v>107500000000</v>
      </c>
      <c r="K251" s="3">
        <f>+'BOP PIIE data'!T251</f>
        <v>76859000000</v>
      </c>
      <c r="L251" s="3">
        <f>+'BOP PIIE data'!O251</f>
        <v>236902000000</v>
      </c>
      <c r="M251" s="3">
        <f>+'BOP PIIE data'!U251</f>
        <v>384377000000</v>
      </c>
      <c r="N251" s="3">
        <f>+'BOP PIIE data'!P251</f>
        <v>197228000000</v>
      </c>
      <c r="O251" s="3">
        <f>+'BOP PIIE data'!V251</f>
        <v>298518000000</v>
      </c>
      <c r="P251" s="3">
        <f>+'BOP PIIE data'!Q251</f>
        <v>39675000000</v>
      </c>
      <c r="Q251" s="3">
        <f>+'BOP PIIE data'!W251</f>
        <v>85859000000</v>
      </c>
      <c r="R251" s="3">
        <f>+'BOP PIIE data'!R251</f>
        <v>29993000000</v>
      </c>
      <c r="S251" s="3">
        <f>+'BOP PIIE data'!X251</f>
        <v>-4500000000</v>
      </c>
      <c r="T251" s="3">
        <f>+'BOP PIIE data'!S251</f>
        <v>1181000000</v>
      </c>
      <c r="U251" s="10">
        <f>+'BOP PIIE data'!J251</f>
        <v>-255197000000</v>
      </c>
      <c r="V251" s="10">
        <f>+'BOP PIIE data'!M251</f>
        <v>-127070000000</v>
      </c>
      <c r="W251" s="10">
        <f t="shared" si="6"/>
        <v>0</v>
      </c>
      <c r="X251" s="10">
        <f t="shared" si="7"/>
        <v>45910000000</v>
      </c>
    </row>
    <row r="252" spans="1:24" x14ac:dyDescent="0.25">
      <c r="A252" s="5">
        <v>44743</v>
      </c>
      <c r="B252" s="3">
        <f>+'BOP PIIE data'!B252</f>
        <v>546578000000</v>
      </c>
      <c r="C252" s="3">
        <f>+'BOP PIIE data'!F252</f>
        <v>811633000000</v>
      </c>
      <c r="D252" s="3">
        <f>+'BOP PIIE data'!C252</f>
        <v>246143000000</v>
      </c>
      <c r="E252" s="3">
        <f>+'BOP PIIE data'!G252</f>
        <v>184224000000</v>
      </c>
      <c r="F252" s="3">
        <f>+'BOP PIIE data'!D252</f>
        <v>305944000000</v>
      </c>
      <c r="G252" s="3">
        <f>+'BOP PIIE data'!H252</f>
        <v>270347000000</v>
      </c>
      <c r="H252" s="3">
        <f>+'BOP PIIE data'!E252</f>
        <v>45305000000</v>
      </c>
      <c r="I252" s="3">
        <f>+'BOP PIIE data'!I252</f>
        <v>103099000000</v>
      </c>
      <c r="J252" s="3">
        <f>+'BOP PIIE data'!N252</f>
        <v>30879000000</v>
      </c>
      <c r="K252" s="3">
        <f>+'BOP PIIE data'!T252</f>
        <v>128618000000</v>
      </c>
      <c r="L252" s="3">
        <f>+'BOP PIIE data'!O252</f>
        <v>270370000000</v>
      </c>
      <c r="M252" s="3">
        <f>+'BOP PIIE data'!U252</f>
        <v>262003000000</v>
      </c>
      <c r="N252" s="3">
        <f>+'BOP PIIE data'!P252</f>
        <v>163858000000</v>
      </c>
      <c r="O252" s="3">
        <f>+'BOP PIIE data'!V252</f>
        <v>-5636000000</v>
      </c>
      <c r="P252" s="3">
        <f>+'BOP PIIE data'!Q252</f>
        <v>106512000000</v>
      </c>
      <c r="Q252" s="3">
        <f>+'BOP PIIE data'!W252</f>
        <v>267639000000</v>
      </c>
      <c r="R252" s="3">
        <f>+'BOP PIIE data'!R252</f>
        <v>-10463000000</v>
      </c>
      <c r="S252" s="3">
        <f>+'BOP PIIE data'!X252</f>
        <v>136963000000</v>
      </c>
      <c r="T252" s="3">
        <f>+'BOP PIIE data'!S252</f>
        <v>797000000</v>
      </c>
      <c r="U252" s="10">
        <f>+'BOP PIIE data'!J252</f>
        <v>-225334000000</v>
      </c>
      <c r="V252" s="10">
        <f>+'BOP PIIE data'!M252</f>
        <v>-269941000000</v>
      </c>
      <c r="W252" s="10">
        <f t="shared" si="6"/>
        <v>1000000</v>
      </c>
      <c r="X252" s="10">
        <f t="shared" si="7"/>
        <v>33940000000</v>
      </c>
    </row>
    <row r="253" spans="1:24" x14ac:dyDescent="0.25">
      <c r="A253" s="5">
        <v>44835</v>
      </c>
      <c r="B253" s="3">
        <f>+'BOP PIIE data'!B253</f>
        <v>517621000000</v>
      </c>
      <c r="C253" s="3">
        <f>+'BOP PIIE data'!F253</f>
        <v>792137000000</v>
      </c>
      <c r="D253" s="3">
        <f>+'BOP PIIE data'!C253</f>
        <v>251782000000</v>
      </c>
      <c r="E253" s="3">
        <f>+'BOP PIIE data'!G253</f>
        <v>185358000000</v>
      </c>
      <c r="F253" s="3">
        <f>+'BOP PIIE data'!D253</f>
        <v>313544000000</v>
      </c>
      <c r="G253" s="3">
        <f>+'BOP PIIE data'!H253</f>
        <v>286215000000</v>
      </c>
      <c r="H253" s="3">
        <f>+'BOP PIIE data'!E253</f>
        <v>51853000000</v>
      </c>
      <c r="I253" s="3">
        <f>+'BOP PIIE data'!I253</f>
        <v>101136000000</v>
      </c>
      <c r="J253" s="3">
        <f>+'BOP PIIE data'!N253</f>
        <v>104631000000</v>
      </c>
      <c r="K253" s="3">
        <f>+'BOP PIIE data'!T253</f>
        <v>73941000000</v>
      </c>
      <c r="L253" s="3">
        <f>+'BOP PIIE data'!O253</f>
        <v>-377214000000</v>
      </c>
      <c r="M253" s="3">
        <f>+'BOP PIIE data'!U253</f>
        <v>-150364000000</v>
      </c>
      <c r="N253" s="3">
        <f>+'BOP PIIE data'!P253</f>
        <v>-290525000000</v>
      </c>
      <c r="O253" s="3">
        <f>+'BOP PIIE data'!V253</f>
        <v>-173711000000</v>
      </c>
      <c r="P253" s="3">
        <f>+'BOP PIIE data'!Q253</f>
        <v>-86689000000</v>
      </c>
      <c r="Q253" s="3">
        <f>+'BOP PIIE data'!W253</f>
        <v>23348000000</v>
      </c>
      <c r="R253" s="3">
        <f>+'BOP PIIE data'!R253</f>
        <v>-47992000000</v>
      </c>
      <c r="S253" s="3">
        <f>+'BOP PIIE data'!X253</f>
        <v>-47313000000</v>
      </c>
      <c r="T253" s="3">
        <f>+'BOP PIIE data'!S253</f>
        <v>2903000000</v>
      </c>
      <c r="U253" s="10">
        <f>+'BOP PIIE data'!J253</f>
        <v>-230044000000</v>
      </c>
      <c r="V253" s="10">
        <f>+'BOP PIIE data'!M253</f>
        <v>-200884000000</v>
      </c>
      <c r="W253" s="10">
        <f t="shared" si="6"/>
        <v>-2000000</v>
      </c>
      <c r="X253" s="10">
        <f t="shared" si="7"/>
        <v>6948000000</v>
      </c>
    </row>
    <row r="254" spans="1:24" x14ac:dyDescent="0.25">
      <c r="A254" s="5">
        <v>44927</v>
      </c>
      <c r="B254" s="3">
        <f>+'BOP PIIE data'!B254</f>
        <v>518912000000</v>
      </c>
      <c r="C254" s="3">
        <f>+'BOP PIIE data'!F254</f>
        <v>784090000000</v>
      </c>
      <c r="D254" s="3">
        <f>+'BOP PIIE data'!C254</f>
        <v>254940000000</v>
      </c>
      <c r="E254" s="3">
        <f>+'BOP PIIE data'!G254</f>
        <v>186350000000</v>
      </c>
      <c r="F254" s="3">
        <f>+'BOP PIIE data'!D254</f>
        <v>327297000000</v>
      </c>
      <c r="G254" s="3">
        <f>+'BOP PIIE data'!H254</f>
        <v>308068000000</v>
      </c>
      <c r="H254" s="3">
        <f>+'BOP PIIE data'!E254</f>
        <v>46617000000</v>
      </c>
      <c r="I254" s="3">
        <f>+'BOP PIIE data'!I254</f>
        <v>97318000000</v>
      </c>
      <c r="J254" s="3">
        <f>+'BOP PIIE data'!N254</f>
        <v>61297000000</v>
      </c>
      <c r="K254" s="3">
        <f>+'BOP PIIE data'!T254</f>
        <v>66168000000</v>
      </c>
      <c r="L254" s="3">
        <f>+'BOP PIIE data'!O254</f>
        <v>30222000000</v>
      </c>
      <c r="M254" s="3">
        <f>+'BOP PIIE data'!U254</f>
        <v>420041000000</v>
      </c>
      <c r="N254" s="3">
        <f>+'BOP PIIE data'!P254</f>
        <v>-37953000000</v>
      </c>
      <c r="O254" s="3">
        <f>+'BOP PIIE data'!V254</f>
        <v>85693000000</v>
      </c>
      <c r="P254" s="3">
        <f>+'BOP PIIE data'!Q254</f>
        <v>68175000000</v>
      </c>
      <c r="Q254" s="3">
        <f>+'BOP PIIE data'!W254</f>
        <v>334348000000</v>
      </c>
      <c r="R254" s="3">
        <f>+'BOP PIIE data'!R254</f>
        <v>137947000000</v>
      </c>
      <c r="S254" s="3">
        <f>+'BOP PIIE data'!X254</f>
        <v>141842000000</v>
      </c>
      <c r="T254" s="3">
        <f>+'BOP PIIE data'!S254</f>
        <v>778000000</v>
      </c>
      <c r="U254" s="10">
        <f>+'BOP PIIE data'!J254</f>
        <v>-228060000000</v>
      </c>
      <c r="V254" s="10">
        <f>+'BOP PIIE data'!M254</f>
        <v>-399533000000</v>
      </c>
      <c r="W254" s="10">
        <f t="shared" si="6"/>
        <v>0</v>
      </c>
      <c r="X254" s="10">
        <f t="shared" si="7"/>
        <v>1726000000</v>
      </c>
    </row>
    <row r="255" spans="1:24" x14ac:dyDescent="0.25">
      <c r="A255" s="5">
        <v>45017</v>
      </c>
      <c r="B255" s="3">
        <f>+'BOP PIIE data'!B255</f>
        <v>498337000000</v>
      </c>
      <c r="C255" s="3">
        <f>+'BOP PIIE data'!F255</f>
        <v>770535000000</v>
      </c>
      <c r="D255" s="3">
        <f>+'BOP PIIE data'!C255</f>
        <v>259719000000</v>
      </c>
      <c r="E255" s="3">
        <f>+'BOP PIIE data'!G255</f>
        <v>189608000000</v>
      </c>
      <c r="F255" s="3">
        <f>+'BOP PIIE data'!D255</f>
        <v>335102000000</v>
      </c>
      <c r="G255" s="3">
        <f>+'BOP PIIE data'!H255</f>
        <v>317580000000</v>
      </c>
      <c r="H255" s="3">
        <f>+'BOP PIIE data'!E255</f>
        <v>48764000000</v>
      </c>
      <c r="I255" s="3">
        <f>+'BOP PIIE data'!I255</f>
        <v>99096000000</v>
      </c>
      <c r="J255" s="3">
        <f>+'BOP PIIE data'!N255</f>
        <v>40148000000</v>
      </c>
      <c r="K255" s="3">
        <f>+'BOP PIIE data'!T255</f>
        <v>110490000000</v>
      </c>
      <c r="L255" s="3">
        <f>+'BOP PIIE data'!O255</f>
        <v>55806000000</v>
      </c>
      <c r="M255" s="3">
        <f>+'BOP PIIE data'!U255</f>
        <v>456376000000</v>
      </c>
      <c r="N255" s="3">
        <f>+'BOP PIIE data'!P255</f>
        <v>40127000000</v>
      </c>
      <c r="O255" s="3">
        <f>+'BOP PIIE data'!V255</f>
        <v>47329000000</v>
      </c>
      <c r="P255" s="3">
        <f>+'BOP PIIE data'!Q255</f>
        <v>15679000000</v>
      </c>
      <c r="Q255" s="3">
        <f>+'BOP PIIE data'!W255</f>
        <v>409047000000</v>
      </c>
      <c r="R255" s="3">
        <f>+'BOP PIIE data'!R255</f>
        <v>33460000000</v>
      </c>
      <c r="S255" s="3">
        <f>+'BOP PIIE data'!X255</f>
        <v>-171797000000</v>
      </c>
      <c r="T255" s="3">
        <f>+'BOP PIIE data'!S255</f>
        <v>272000000</v>
      </c>
      <c r="U255" s="10">
        <f>+'BOP PIIE data'!J255</f>
        <v>-234899000000</v>
      </c>
      <c r="V255" s="10">
        <f>+'BOP PIIE data'!M255</f>
        <v>-270125000000</v>
      </c>
      <c r="W255" s="10">
        <f t="shared" si="6"/>
        <v>2000000</v>
      </c>
      <c r="X255" s="10">
        <f t="shared" si="7"/>
        <v>4742000000</v>
      </c>
    </row>
    <row r="256" spans="1:24" x14ac:dyDescent="0.25">
      <c r="A256" s="5">
        <v>45108</v>
      </c>
      <c r="B256" s="3">
        <f>+'BOP PIIE data'!B256</f>
        <v>515766000000</v>
      </c>
      <c r="C256" s="3">
        <f>+'BOP PIIE data'!F256</f>
        <v>772039000000</v>
      </c>
      <c r="D256" s="3">
        <f>+'BOP PIIE data'!C256</f>
        <v>263306000000</v>
      </c>
      <c r="E256" s="3">
        <f>+'BOP PIIE data'!G256</f>
        <v>189522000000</v>
      </c>
      <c r="F256" s="3">
        <f>+'BOP PIIE data'!D256</f>
        <v>351163000000</v>
      </c>
      <c r="G256" s="3">
        <f>+'BOP PIIE data'!H256</f>
        <v>334974000000</v>
      </c>
      <c r="H256" s="3">
        <f>+'BOP PIIE data'!E256</f>
        <v>46829000000</v>
      </c>
      <c r="I256" s="3">
        <f>+'BOP PIIE data'!I256</f>
        <v>101321000000</v>
      </c>
      <c r="J256" s="3">
        <f>+'BOP PIIE data'!N256</f>
        <v>110063000000</v>
      </c>
      <c r="K256" s="3">
        <f>+'BOP PIIE data'!T256</f>
        <v>70285000000</v>
      </c>
      <c r="L256" s="3">
        <f>+'BOP PIIE data'!O256</f>
        <v>37000000000</v>
      </c>
      <c r="M256" s="3">
        <f>+'BOP PIIE data'!U256</f>
        <v>254073000000</v>
      </c>
      <c r="N256" s="3">
        <f>+'BOP PIIE data'!P256</f>
        <v>29355000000</v>
      </c>
      <c r="O256" s="3">
        <f>+'BOP PIIE data'!V256</f>
        <v>-1311000000</v>
      </c>
      <c r="P256" s="3">
        <f>+'BOP PIIE data'!Q256</f>
        <v>7645000000</v>
      </c>
      <c r="Q256" s="3">
        <f>+'BOP PIIE data'!W256</f>
        <v>255384000000</v>
      </c>
      <c r="R256" s="3">
        <f>+'BOP PIIE data'!R256</f>
        <v>100034000000</v>
      </c>
      <c r="S256" s="3">
        <f>+'BOP PIIE data'!X256</f>
        <v>138549000000</v>
      </c>
      <c r="T256" s="3">
        <f>+'BOP PIIE data'!S256</f>
        <v>400000000</v>
      </c>
      <c r="U256" s="10">
        <f>+'BOP PIIE data'!J256</f>
        <v>-220792000000</v>
      </c>
      <c r="V256" s="10">
        <f>+'BOP PIIE data'!M256</f>
        <v>-214342000000</v>
      </c>
      <c r="W256" s="10">
        <f t="shared" si="6"/>
        <v>0</v>
      </c>
      <c r="X256" s="10">
        <f t="shared" si="7"/>
        <v>-1068000000</v>
      </c>
    </row>
    <row r="257" spans="1:24" x14ac:dyDescent="0.25">
      <c r="A257" s="5">
        <v>45200</v>
      </c>
      <c r="B257" s="3">
        <f>+'BOP PIIE data'!B257</f>
        <v>514441000000</v>
      </c>
      <c r="C257" s="3">
        <f>+'BOP PIIE data'!F257</f>
        <v>778287000000</v>
      </c>
      <c r="D257" s="3">
        <f>+'BOP PIIE data'!C257</f>
        <v>267114000000</v>
      </c>
      <c r="E257" s="3">
        <f>+'BOP PIIE data'!G257</f>
        <v>196309000000</v>
      </c>
      <c r="F257" s="3">
        <f>+'BOP PIIE data'!D257</f>
        <v>349696000000</v>
      </c>
      <c r="G257" s="3">
        <f>+'BOP PIIE data'!H257</f>
        <v>349993000000</v>
      </c>
      <c r="H257" s="3">
        <f>+'BOP PIIE data'!E257</f>
        <v>51770000000</v>
      </c>
      <c r="I257" s="3">
        <f>+'BOP PIIE data'!I257</f>
        <v>102684000000</v>
      </c>
      <c r="J257" s="3">
        <f>+'BOP PIIE data'!N257</f>
        <v>139576000000</v>
      </c>
      <c r="K257" s="3">
        <f>+'BOP PIIE data'!T257</f>
        <v>115003000000</v>
      </c>
      <c r="L257" s="3">
        <f>+'BOP PIIE data'!O257</f>
        <v>-6357000000</v>
      </c>
      <c r="M257" s="3">
        <f>+'BOP PIIE data'!U257</f>
        <v>170283000000</v>
      </c>
      <c r="N257" s="3">
        <f>+'BOP PIIE data'!P257</f>
        <v>-28425000000</v>
      </c>
      <c r="O257" s="3">
        <f>+'BOP PIIE data'!V257</f>
        <v>-86252000000</v>
      </c>
      <c r="P257" s="3">
        <f>+'BOP PIIE data'!Q257</f>
        <v>22068000000</v>
      </c>
      <c r="Q257" s="3">
        <f>+'BOP PIIE data'!W257</f>
        <v>256535000000</v>
      </c>
      <c r="R257" s="3">
        <f>+'BOP PIIE data'!R257</f>
        <v>175033000000</v>
      </c>
      <c r="S257" s="3">
        <f>+'BOP PIIE data'!X257</f>
        <v>200385000000</v>
      </c>
      <c r="T257" s="3">
        <f>+'BOP PIIE data'!S257</f>
        <v>-1408000000</v>
      </c>
      <c r="U257" s="10">
        <f>+'BOP PIIE data'!J257</f>
        <v>-244252000000</v>
      </c>
      <c r="V257" s="10">
        <f>+'BOP PIIE data'!M257</f>
        <v>-189031000000</v>
      </c>
      <c r="W257" s="10">
        <f t="shared" si="6"/>
        <v>0</v>
      </c>
      <c r="X257" s="10">
        <f t="shared" si="7"/>
        <v>10204000000</v>
      </c>
    </row>
    <row r="258" spans="1:24" x14ac:dyDescent="0.25">
      <c r="A258" s="5">
        <v>45292</v>
      </c>
      <c r="B258" s="3">
        <f>+'BOP PIIE data'!B258</f>
        <v>517066000000</v>
      </c>
      <c r="C258" s="3">
        <f>+'BOP PIIE data'!F258</f>
        <v>795218000000</v>
      </c>
      <c r="D258" s="3">
        <f>+'BOP PIIE data'!C258</f>
        <v>279690000000</v>
      </c>
      <c r="E258" s="3">
        <f>+'BOP PIIE data'!G258</f>
        <v>201313000000</v>
      </c>
      <c r="F258" s="3">
        <f>+'BOP PIIE data'!D258</f>
        <v>354442000000</v>
      </c>
      <c r="G258" s="3">
        <f>+'BOP PIIE data'!H258</f>
        <v>364661000000</v>
      </c>
      <c r="H258" s="3">
        <f>+'BOP PIIE data'!E258</f>
        <v>47927000000</v>
      </c>
      <c r="I258" s="3">
        <f>+'BOP PIIE data'!I258</f>
        <v>98788000000</v>
      </c>
      <c r="J258" s="3">
        <f>+'BOP PIIE data'!N258</f>
        <v>94324000000</v>
      </c>
      <c r="K258" s="3">
        <f>+'BOP PIIE data'!T258</f>
        <v>62783000000</v>
      </c>
      <c r="L258" s="3">
        <f>+'BOP PIIE data'!O258</f>
        <v>108696000000</v>
      </c>
      <c r="M258" s="3">
        <f>+'BOP PIIE data'!U258</f>
        <v>228587000000</v>
      </c>
      <c r="N258" s="3">
        <f>+'BOP PIIE data'!P258</f>
        <v>41014000000</v>
      </c>
      <c r="O258" s="3">
        <f>+'BOP PIIE data'!V258</f>
        <v>-101631000000</v>
      </c>
      <c r="P258" s="3">
        <f>+'BOP PIIE data'!Q258</f>
        <v>67682000000</v>
      </c>
      <c r="Q258" s="3">
        <f>+'BOP PIIE data'!W258</f>
        <v>330218000000</v>
      </c>
      <c r="R258" s="3">
        <f>+'BOP PIIE data'!R258</f>
        <v>89357000000</v>
      </c>
      <c r="S258" s="3">
        <f>+'BOP PIIE data'!X258</f>
        <v>85322000000</v>
      </c>
      <c r="T258" s="3">
        <f>+'BOP PIIE data'!S258</f>
        <v>2509000000</v>
      </c>
      <c r="U258" s="10">
        <f>+'BOP PIIE data'!J258</f>
        <v>-260854000000</v>
      </c>
      <c r="V258" s="10">
        <f>+'BOP PIIE data'!M258</f>
        <v>-77469000000</v>
      </c>
      <c r="W258" s="10">
        <f t="shared" si="6"/>
        <v>-1000000</v>
      </c>
      <c r="X258" s="10">
        <f t="shared" si="7"/>
        <v>-4337000000</v>
      </c>
    </row>
    <row r="259" spans="1:24" x14ac:dyDescent="0.25">
      <c r="A259" s="5">
        <v>45383</v>
      </c>
      <c r="B259" s="3">
        <f>+'BOP PIIE data'!B259</f>
        <v>516675000000</v>
      </c>
      <c r="C259" s="3">
        <f>+'BOP PIIE data'!F259</f>
        <v>815825000000</v>
      </c>
      <c r="D259" s="3">
        <f>+'BOP PIIE data'!C259</f>
        <v>283050000000</v>
      </c>
      <c r="E259" s="3">
        <f>+'BOP PIIE data'!G259</f>
        <v>205358000000</v>
      </c>
      <c r="F259" s="3">
        <f>+'BOP PIIE data'!D259</f>
        <v>366018000000</v>
      </c>
      <c r="G259" s="3">
        <f>+'BOP PIIE data'!H259</f>
        <v>377227000000</v>
      </c>
      <c r="H259" s="3">
        <f>+'BOP PIIE data'!E259</f>
        <v>46530000000</v>
      </c>
      <c r="I259" s="3">
        <f>+'BOP PIIE data'!I259</f>
        <v>100174000000</v>
      </c>
      <c r="J259" s="3">
        <f>+'BOP PIIE data'!N259</f>
        <v>26080000000</v>
      </c>
      <c r="K259" s="3">
        <f>+'BOP PIIE data'!T259</f>
        <v>94925000000</v>
      </c>
      <c r="L259" s="3">
        <f>+'BOP PIIE data'!O259</f>
        <v>152304000000</v>
      </c>
      <c r="M259" s="3">
        <f>+'BOP PIIE data'!U259</f>
        <v>198692000000</v>
      </c>
      <c r="N259" s="3">
        <f>+'BOP PIIE data'!P259</f>
        <v>54102000000</v>
      </c>
      <c r="O259" s="3">
        <f>+'BOP PIIE data'!V259</f>
        <v>36115000000</v>
      </c>
      <c r="P259" s="3">
        <f>+'BOP PIIE data'!Q259</f>
        <v>98202000000</v>
      </c>
      <c r="Q259" s="3">
        <f>+'BOP PIIE data'!W259</f>
        <v>162577000000</v>
      </c>
      <c r="R259" s="3">
        <f>+'BOP PIIE data'!R259</f>
        <v>26174000000</v>
      </c>
      <c r="S259" s="3">
        <f>+'BOP PIIE data'!X259</f>
        <v>79348000000</v>
      </c>
      <c r="T259" s="3">
        <f>+'BOP PIIE data'!S259</f>
        <v>679000000</v>
      </c>
      <c r="U259" s="10">
        <f>+'BOP PIIE data'!J259</f>
        <v>-286311000000</v>
      </c>
      <c r="V259" s="10">
        <f>+'BOP PIIE data'!M259</f>
        <v>-216840000000</v>
      </c>
      <c r="W259" s="10">
        <f t="shared" ref="W259:W263" si="8">+B259-C259+D259-E259+F259-G259+H259-I259-U259</f>
        <v>0</v>
      </c>
      <c r="X259" s="10">
        <f t="shared" ref="X259:X263" si="9">+J259-K259+L259-M259+R259-S259+T259-V259</f>
        <v>49112000000</v>
      </c>
    </row>
    <row r="260" spans="1:24" x14ac:dyDescent="0.25">
      <c r="A260" s="5">
        <v>45474</v>
      </c>
      <c r="B260" s="3">
        <f>+'BOP PIIE data'!B260</f>
        <v>528109000000</v>
      </c>
      <c r="C260" s="3">
        <f>+'BOP PIIE data'!F260</f>
        <v>837299000000</v>
      </c>
      <c r="D260" s="3">
        <f>+'BOP PIIE data'!C260</f>
        <v>292412000000</v>
      </c>
      <c r="E260" s="3">
        <f>+'BOP PIIE data'!G260</f>
        <v>214573000000</v>
      </c>
      <c r="F260" s="3">
        <f>+'BOP PIIE data'!D260</f>
        <v>352605000000</v>
      </c>
      <c r="G260" s="3">
        <f>+'BOP PIIE data'!H260</f>
        <v>373830000000</v>
      </c>
      <c r="H260" s="3">
        <f>+'BOP PIIE data'!E260</f>
        <v>46158000000</v>
      </c>
      <c r="I260" s="3">
        <f>+'BOP PIIE data'!I260</f>
        <v>119750000000</v>
      </c>
      <c r="J260" s="3">
        <f>+'BOP PIIE data'!N260</f>
        <v>106273000000</v>
      </c>
      <c r="K260" s="3">
        <f>+'BOP PIIE data'!T260</f>
        <v>131816000000</v>
      </c>
      <c r="L260" s="3">
        <f>+'BOP PIIE data'!O260</f>
        <v>76376000000</v>
      </c>
      <c r="M260" s="3">
        <f>+'BOP PIIE data'!U260</f>
        <v>571256000000</v>
      </c>
      <c r="N260" s="3">
        <f>+'BOP PIIE data'!P260</f>
        <v>43414000000</v>
      </c>
      <c r="O260" s="3">
        <f>+'BOP PIIE data'!V260</f>
        <v>203583000000</v>
      </c>
      <c r="P260" s="3">
        <f>+'BOP PIIE data'!Q260</f>
        <v>32962000000</v>
      </c>
      <c r="Q260" s="3">
        <f>+'BOP PIIE data'!W260</f>
        <v>367673000000</v>
      </c>
      <c r="R260" s="3">
        <f>+'BOP PIIE data'!R260</f>
        <v>92196000000</v>
      </c>
      <c r="S260" s="3">
        <f>+'BOP PIIE data'!X260</f>
        <v>77756000000</v>
      </c>
      <c r="T260" s="3">
        <f>+'BOP PIIE data'!S260</f>
        <v>7000000</v>
      </c>
      <c r="U260" s="10">
        <f>+'BOP PIIE data'!J260</f>
        <v>-326168000000</v>
      </c>
      <c r="V260" s="10">
        <f>+'BOP PIIE data'!M260</f>
        <v>-483496000000</v>
      </c>
      <c r="W260" s="10">
        <f t="shared" si="8"/>
        <v>0</v>
      </c>
      <c r="X260" s="10">
        <f t="shared" si="9"/>
        <v>-22480000000</v>
      </c>
    </row>
    <row r="261" spans="1:24" x14ac:dyDescent="0.25">
      <c r="A261" s="5">
        <v>45566</v>
      </c>
      <c r="B261" s="3">
        <f>+'BOP PIIE data'!B261</f>
        <v>517926000000</v>
      </c>
      <c r="C261" s="3">
        <f>+'BOP PIIE data'!F261</f>
        <v>846838000000</v>
      </c>
      <c r="D261" s="3">
        <f>+'BOP PIIE data'!C261</f>
        <v>297595000000</v>
      </c>
      <c r="E261" s="3">
        <f>+'BOP PIIE data'!G261</f>
        <v>219633000000</v>
      </c>
      <c r="F261" s="3">
        <f>+'BOP PIIE data'!D261</f>
        <v>378000000000</v>
      </c>
      <c r="G261" s="3">
        <f>+'BOP PIIE data'!H261</f>
        <v>376385000000</v>
      </c>
      <c r="H261" s="3">
        <f>+'BOP PIIE data'!E261</f>
        <v>47288000000</v>
      </c>
      <c r="I261" s="3">
        <f>+'BOP PIIE data'!I261</f>
        <v>109921000000</v>
      </c>
      <c r="J261" s="3">
        <f>+'BOP PIIE data'!N261</f>
        <v>95489000000</v>
      </c>
      <c r="K261" s="3">
        <f>+'BOP PIIE data'!T261</f>
        <v>7534000000</v>
      </c>
      <c r="L261" s="3">
        <f>+'BOP PIIE data'!O261</f>
        <v>20250000000</v>
      </c>
      <c r="M261" s="3">
        <f>+'BOP PIIE data'!U261</f>
        <v>320144000000</v>
      </c>
      <c r="N261" s="3">
        <f>+'BOP PIIE data'!P261</f>
        <v>10970000000</v>
      </c>
      <c r="O261" s="3">
        <f>+'BOP PIIE data'!V261</f>
        <v>167830000000</v>
      </c>
      <c r="P261" s="3">
        <f>+'BOP PIIE data'!Q261</f>
        <v>9280000000</v>
      </c>
      <c r="Q261" s="3">
        <f>+'BOP PIIE data'!W261</f>
        <v>152314000000</v>
      </c>
      <c r="R261" s="3">
        <f>+'BOP PIIE data'!R261</f>
        <v>-97164000000</v>
      </c>
      <c r="S261" s="3">
        <f>+'BOP PIIE data'!X261</f>
        <v>20585000000</v>
      </c>
      <c r="T261" s="3">
        <f>+'BOP PIIE data'!S261</f>
        <v>-1079000000</v>
      </c>
      <c r="U261" s="10">
        <f>+'BOP PIIE data'!J261</f>
        <v>-311967000000</v>
      </c>
      <c r="V261" s="10">
        <f>+'BOP PIIE data'!M261</f>
        <v>-350788000000</v>
      </c>
      <c r="W261" s="10">
        <f t="shared" si="8"/>
        <v>-1000000</v>
      </c>
      <c r="X261" s="10">
        <f t="shared" si="9"/>
        <v>20021000000</v>
      </c>
    </row>
    <row r="262" spans="1:24" x14ac:dyDescent="0.25">
      <c r="A262" s="5">
        <v>45658</v>
      </c>
      <c r="B262" s="3">
        <f>+'BOP PIIE data'!B262</f>
        <v>538929000000</v>
      </c>
      <c r="C262" s="3">
        <f>+'BOP PIIE data'!F262</f>
        <v>1004713000000</v>
      </c>
      <c r="D262" s="3">
        <f>+'BOP PIIE data'!C262</f>
        <v>299518000000</v>
      </c>
      <c r="E262" s="3">
        <f>+'BOP PIIE data'!G262</f>
        <v>219232000000</v>
      </c>
      <c r="F262" s="3">
        <f>+'BOP PIIE data'!D262</f>
        <v>358329000000</v>
      </c>
      <c r="G262" s="3">
        <f>+'BOP PIIE data'!H262</f>
        <v>360925000000</v>
      </c>
      <c r="H262" s="3">
        <f>+'BOP PIIE data'!E262</f>
        <v>48487000000</v>
      </c>
      <c r="I262" s="3">
        <f>+'BOP PIIE data'!I262</f>
        <v>100215000000</v>
      </c>
      <c r="J262" s="3">
        <f>+'BOP PIIE data'!N262</f>
        <v>100298000000</v>
      </c>
      <c r="K262" s="3">
        <f>+'BOP PIIE data'!T262</f>
        <v>87905000000</v>
      </c>
      <c r="L262" s="3">
        <f>+'BOP PIIE data'!O262</f>
        <v>116668000000</v>
      </c>
      <c r="M262" s="3">
        <f>+'BOP PIIE data'!U262</f>
        <v>428896000000</v>
      </c>
      <c r="N262" s="3">
        <f>+'BOP PIIE data'!P262</f>
        <v>25844000000</v>
      </c>
      <c r="O262" s="3">
        <f>+'BOP PIIE data'!V262</f>
        <v>24058000000</v>
      </c>
      <c r="P262" s="3">
        <f>+'BOP PIIE data'!Q262</f>
        <v>90824000000</v>
      </c>
      <c r="Q262" s="3">
        <f>+'BOP PIIE data'!W262</f>
        <v>404838000000</v>
      </c>
      <c r="R262" s="3">
        <f>+'BOP PIIE data'!R262</f>
        <v>356498000000</v>
      </c>
      <c r="S262" s="3">
        <f>+'BOP PIIE data'!X262</f>
        <v>380963000000</v>
      </c>
      <c r="T262" s="3">
        <f>+'BOP PIIE data'!S262</f>
        <v>1459000000</v>
      </c>
      <c r="U262" s="10">
        <f>+'BOP PIIE data'!J262</f>
        <v>-439822000000</v>
      </c>
      <c r="V262" s="10">
        <f>+'BOP PIIE data'!M262</f>
        <v>-303498000000</v>
      </c>
      <c r="W262" s="10">
        <f t="shared" si="8"/>
        <v>0</v>
      </c>
      <c r="X262" s="10">
        <f t="shared" si="9"/>
        <v>-19343000000</v>
      </c>
    </row>
    <row r="263" spans="1:24" x14ac:dyDescent="0.25">
      <c r="A263" s="5">
        <v>45748</v>
      </c>
      <c r="B263" s="3">
        <f>+'BOP PIIE data'!B263</f>
        <v>549941000000</v>
      </c>
      <c r="C263" s="3">
        <f>+'BOP PIIE data'!F263</f>
        <v>820356000000</v>
      </c>
      <c r="D263" s="3">
        <f>+'BOP PIIE data'!C263</f>
        <v>302491000000</v>
      </c>
      <c r="E263" s="3">
        <f>+'BOP PIIE data'!G263</f>
        <v>221888000000</v>
      </c>
      <c r="F263" s="3">
        <f>+'BOP PIIE data'!D263</f>
        <v>378909000000</v>
      </c>
      <c r="G263" s="3">
        <f>+'BOP PIIE data'!H263</f>
        <v>384681000000</v>
      </c>
      <c r="H263" s="3">
        <f>+'BOP PIIE data'!E263</f>
        <v>46384000000</v>
      </c>
      <c r="I263" s="3">
        <f>+'BOP PIIE data'!I263</f>
        <v>100017000000</v>
      </c>
      <c r="J263" s="3">
        <f>+'BOP PIIE data'!N263</f>
        <v>10621000000</v>
      </c>
      <c r="K263" s="3">
        <f>+'BOP PIIE data'!T263</f>
        <v>113578000000</v>
      </c>
      <c r="L263" s="3">
        <f>+'BOP PIIE data'!O263</f>
        <v>44012000000</v>
      </c>
      <c r="M263" s="3">
        <f>+'BOP PIIE data'!U263</f>
        <v>428242000000</v>
      </c>
      <c r="N263" s="3">
        <f>+'BOP PIIE data'!P263</f>
        <v>31782000000</v>
      </c>
      <c r="O263" s="3">
        <f>+'BOP PIIE data'!V263</f>
        <v>262671000000</v>
      </c>
      <c r="P263" s="3">
        <f>+'BOP PIIE data'!Q263</f>
        <v>12230000000</v>
      </c>
      <c r="Q263" s="3">
        <f>+'BOP PIIE data'!W263</f>
        <v>165571000000</v>
      </c>
      <c r="R263" s="3">
        <f>+'BOP PIIE data'!R263</f>
        <v>162511000000</v>
      </c>
      <c r="S263" s="3">
        <f>+'BOP PIIE data'!X263</f>
        <v>98725000000</v>
      </c>
      <c r="T263" s="3">
        <f>+'BOP PIIE data'!S263</f>
        <v>580000000</v>
      </c>
      <c r="U263" s="10">
        <f>+'BOP PIIE data'!J263</f>
        <v>-249217000000</v>
      </c>
      <c r="V263" s="10">
        <f>+'BOP PIIE data'!M263</f>
        <v>-396736000000</v>
      </c>
      <c r="W263" s="10">
        <f t="shared" si="8"/>
        <v>0</v>
      </c>
      <c r="X263" s="10">
        <f t="shared" si="9"/>
        <v>-26085000000</v>
      </c>
    </row>
    <row r="264" spans="1:24" x14ac:dyDescent="0.25">
      <c r="A264" s="5">
        <v>45839</v>
      </c>
      <c r="B264" s="3">
        <f>+'BOP PIIE data'!B264</f>
        <v>547996000000</v>
      </c>
      <c r="C264" s="3">
        <f>+'BOP PIIE data'!F264</f>
        <v>815353000000</v>
      </c>
      <c r="D264" s="3">
        <f>+'BOP PIIE data'!C264</f>
        <v>314212000000</v>
      </c>
      <c r="E264" s="3">
        <f>+'BOP PIIE data'!G264</f>
        <v>225020000000</v>
      </c>
      <c r="F264" s="3">
        <f>+'BOP PIIE data'!D264</f>
        <v>395215000000</v>
      </c>
      <c r="G264" s="3">
        <f>+'BOP PIIE data'!H264</f>
        <v>389986000000</v>
      </c>
      <c r="H264" s="3">
        <f>+'BOP PIIE data'!E264</f>
        <v>44426000000</v>
      </c>
      <c r="I264" s="3">
        <f>+'BOP PIIE data'!I264</f>
        <v>97891000000</v>
      </c>
      <c r="J264" s="3">
        <f>+'BOP PIIE data'!N264</f>
        <v>91856000000</v>
      </c>
      <c r="K264" s="3">
        <f>+'BOP PIIE data'!T264</f>
        <v>114579000000</v>
      </c>
      <c r="L264" s="3">
        <f>+'BOP PIIE data'!O264</f>
        <v>86203000000</v>
      </c>
      <c r="M264" s="3">
        <f>+'BOP PIIE data'!U264</f>
        <v>486756000000</v>
      </c>
      <c r="N264" s="3">
        <f>+'BOP PIIE data'!P264</f>
        <v>71307000000</v>
      </c>
      <c r="O264" s="3">
        <f>+'BOP PIIE data'!V264</f>
        <v>206142000000</v>
      </c>
      <c r="P264" s="3">
        <f>+'BOP PIIE data'!Q264</f>
        <v>14896000000</v>
      </c>
      <c r="Q264" s="3">
        <f>+'BOP PIIE data'!W264</f>
        <v>280614000000</v>
      </c>
      <c r="R264" s="3">
        <f>+'BOP PIIE data'!R264</f>
        <v>224420000000</v>
      </c>
      <c r="S264" s="3">
        <f>+'BOP PIIE data'!X264</f>
        <v>195859000000</v>
      </c>
      <c r="T264" s="3">
        <f>+'BOP PIIE data'!S264</f>
        <v>874000000</v>
      </c>
      <c r="U264" s="10">
        <f>+'BOP PIIE data'!J264</f>
        <v>-226402000000</v>
      </c>
      <c r="V264" s="10">
        <f>+'BOP PIIE data'!M264</f>
        <v>-409892000000</v>
      </c>
      <c r="W264" s="10">
        <f t="shared" ref="W264" si="10">+B264-C264+D264-E264+F264-G264+H264-I264-U264</f>
        <v>1000000</v>
      </c>
      <c r="X264" s="10">
        <f t="shared" ref="X264" si="11">+J264-K264+L264-M264+R264-S264+T264-V264</f>
        <v>16051000000</v>
      </c>
    </row>
  </sheetData>
  <sortState xmlns:xlrd2="http://schemas.microsoft.com/office/spreadsheetml/2017/richdata2" ref="A2:Y263">
    <sortCondition ref="A1:A26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5C293-C566-44AF-9107-9724720E9C2B}">
  <dimension ref="A1:N81"/>
  <sheetViews>
    <sheetView topLeftCell="A67" workbookViewId="0">
      <selection activeCell="B81" sqref="B81:N81"/>
    </sheetView>
  </sheetViews>
  <sheetFormatPr defaultColWidth="8.85546875" defaultRowHeight="15" x14ac:dyDescent="0.25"/>
  <cols>
    <col min="2" max="2" width="15" customWidth="1"/>
    <col min="3" max="3" width="19.140625" customWidth="1"/>
    <col min="4" max="4" width="20" customWidth="1"/>
    <col min="5" max="5" width="24" customWidth="1"/>
    <col min="6" max="6" width="23.42578125" customWidth="1"/>
    <col min="7" max="13" width="15.85546875" customWidth="1"/>
    <col min="14" max="14" width="21.85546875" customWidth="1"/>
    <col min="15" max="15" width="19.42578125" customWidth="1"/>
    <col min="16" max="16" width="19.140625" customWidth="1"/>
    <col min="17" max="17" width="20.85546875" customWidth="1"/>
  </cols>
  <sheetData>
    <row r="1" spans="1:14" s="4" customFormat="1" ht="120" x14ac:dyDescent="0.25">
      <c r="B1" s="4" t="s">
        <v>87</v>
      </c>
      <c r="C1" s="4" t="s">
        <v>88</v>
      </c>
      <c r="D1" s="4" t="s">
        <v>108</v>
      </c>
      <c r="E1" s="4" t="s">
        <v>109</v>
      </c>
      <c r="F1" s="4" t="s">
        <v>85</v>
      </c>
      <c r="G1" s="4" t="s">
        <v>86</v>
      </c>
      <c r="H1" s="4" t="s">
        <v>83</v>
      </c>
      <c r="I1" s="4" t="s">
        <v>84</v>
      </c>
      <c r="J1" s="4" t="s">
        <v>89</v>
      </c>
      <c r="K1" s="4" t="s">
        <v>90</v>
      </c>
      <c r="L1" s="4" t="s">
        <v>82</v>
      </c>
      <c r="M1" s="4" t="str">
        <f>+'IIP PIIE data'!K1</f>
        <v>International Investment Position, U.S. Total, Net, USD Million</v>
      </c>
      <c r="N1" s="4" t="s">
        <v>141</v>
      </c>
    </row>
    <row r="2" spans="1:14" x14ac:dyDescent="0.25">
      <c r="A2" t="s">
        <v>4</v>
      </c>
      <c r="B2">
        <f>+'IIP PIIE data'!G2</f>
        <v>4380797</v>
      </c>
      <c r="C2">
        <f>+'IIP PIIE data'!H2</f>
        <v>3387219</v>
      </c>
      <c r="D2">
        <f>+F2+H2</f>
        <v>5038569</v>
      </c>
      <c r="E2">
        <f t="shared" ref="E2" si="0">+G2+I2</f>
        <v>7602527</v>
      </c>
      <c r="F2">
        <f>+'IIP PIIE data'!E2</f>
        <v>3682411</v>
      </c>
      <c r="G2">
        <f>+'IIP PIIE data'!F2</f>
        <v>2454992</v>
      </c>
      <c r="H2">
        <f>+'IIP PIIE data'!C2</f>
        <v>1356158</v>
      </c>
      <c r="I2">
        <f>+'IIP PIIE data'!D2</f>
        <v>5147535</v>
      </c>
      <c r="J2">
        <f>+'IIP PIIE data'!I2</f>
        <v>3651554</v>
      </c>
      <c r="K2">
        <f>+'IIP PIIE data'!J2</f>
        <v>4009439</v>
      </c>
      <c r="L2">
        <f>+'IIP PIIE data'!B2</f>
        <v>206293</v>
      </c>
      <c r="M2" s="4">
        <f>+'IIP PIIE data'!K2</f>
        <v>-1655616</v>
      </c>
      <c r="N2">
        <f>+B2-C2+D2-E2+J2-K2+L2-M2-'IIP PIIE data'!L2</f>
        <v>0</v>
      </c>
    </row>
    <row r="3" spans="1:14" x14ac:dyDescent="0.25">
      <c r="A3" t="s">
        <v>5</v>
      </c>
      <c r="B3">
        <f>+'IIP PIIE data'!G3</f>
        <v>4410235</v>
      </c>
      <c r="C3">
        <f>+'IIP PIIE data'!H3</f>
        <v>3402912</v>
      </c>
      <c r="D3">
        <f t="shared" ref="D3:D66" si="1">+F3+H3</f>
        <v>5121916</v>
      </c>
      <c r="E3">
        <f t="shared" ref="E3:E66" si="2">+G3+I3</f>
        <v>7791430</v>
      </c>
      <c r="F3">
        <f>+'IIP PIIE data'!E3</f>
        <v>3673580</v>
      </c>
      <c r="G3">
        <f>+'IIP PIIE data'!F3</f>
        <v>2431169</v>
      </c>
      <c r="H3">
        <f>+'IIP PIIE data'!C3</f>
        <v>1448336</v>
      </c>
      <c r="I3">
        <f>+'IIP PIIE data'!D3</f>
        <v>5360261</v>
      </c>
      <c r="J3">
        <f>+'IIP PIIE data'!I3</f>
        <v>3761084</v>
      </c>
      <c r="K3">
        <f>+'IIP PIIE data'!J3</f>
        <v>4062653</v>
      </c>
      <c r="L3">
        <f>+'IIP PIIE data'!B3</f>
        <v>217052</v>
      </c>
      <c r="M3" s="4">
        <f>+'IIP PIIE data'!K3</f>
        <v>-1678770</v>
      </c>
      <c r="N3">
        <f>+B3-C3+D3-E3+J3-K3+L3-M3-'IIP PIIE data'!L3</f>
        <v>0</v>
      </c>
    </row>
    <row r="4" spans="1:14" x14ac:dyDescent="0.25">
      <c r="A4" t="s">
        <v>6</v>
      </c>
      <c r="B4">
        <f>+'IIP PIIE data'!G4</f>
        <v>4601077</v>
      </c>
      <c r="C4">
        <f>+'IIP PIIE data'!H4</f>
        <v>3571141</v>
      </c>
      <c r="D4">
        <f t="shared" si="1"/>
        <v>5428603</v>
      </c>
      <c r="E4">
        <f t="shared" si="2"/>
        <v>8342232</v>
      </c>
      <c r="F4">
        <f>+'IIP PIIE data'!E4</f>
        <v>3828619</v>
      </c>
      <c r="G4">
        <f>+'IIP PIIE data'!F4</f>
        <v>2599784</v>
      </c>
      <c r="H4">
        <f>+'IIP PIIE data'!C4</f>
        <v>1599984</v>
      </c>
      <c r="I4">
        <f>+'IIP PIIE data'!D4</f>
        <v>5742448</v>
      </c>
      <c r="J4">
        <f>+'IIP PIIE data'!I4</f>
        <v>3840522</v>
      </c>
      <c r="K4">
        <f>+'IIP PIIE data'!J4</f>
        <v>4234516</v>
      </c>
      <c r="L4">
        <f>+'IIP PIIE data'!B4</f>
        <v>211620</v>
      </c>
      <c r="M4" s="4">
        <f>+'IIP PIIE data'!K4</f>
        <v>-2005759</v>
      </c>
      <c r="N4">
        <f>+B4-C4+D4-E4+J4-K4+L4-M4-'IIP PIIE data'!L4</f>
        <v>0</v>
      </c>
    </row>
    <row r="5" spans="1:14" x14ac:dyDescent="0.25">
      <c r="A5" t="s">
        <v>7</v>
      </c>
      <c r="B5">
        <f>+'IIP PIIE data'!G5</f>
        <v>4929892</v>
      </c>
      <c r="C5">
        <f>+'IIP PIIE data'!H5</f>
        <v>3752602</v>
      </c>
      <c r="D5">
        <f t="shared" si="1"/>
        <v>6017080</v>
      </c>
      <c r="E5">
        <f t="shared" si="2"/>
        <v>8843523</v>
      </c>
      <c r="F5">
        <f>+'IIP PIIE data'!E5</f>
        <v>4328960</v>
      </c>
      <c r="G5">
        <f>+'IIP PIIE data'!F5</f>
        <v>2791893</v>
      </c>
      <c r="H5">
        <f>+'IIP PIIE data'!C5</f>
        <v>1688120</v>
      </c>
      <c r="I5">
        <f>+'IIP PIIE data'!D5</f>
        <v>6051630</v>
      </c>
      <c r="J5">
        <f>+'IIP PIIE data'!I5</f>
        <v>4004691</v>
      </c>
      <c r="K5">
        <f>+'IIP PIIE data'!J5</f>
        <v>4443047</v>
      </c>
      <c r="L5">
        <f>+'IIP PIIE data'!B5</f>
        <v>219853</v>
      </c>
      <c r="M5" s="4">
        <f>+'IIP PIIE data'!K5</f>
        <v>-1807819</v>
      </c>
      <c r="N5">
        <f>+B5-C5+D5-E5+J5-K5+L5-M5-'IIP PIIE data'!L5</f>
        <v>0</v>
      </c>
    </row>
    <row r="6" spans="1:14" x14ac:dyDescent="0.25">
      <c r="A6" t="s">
        <v>8</v>
      </c>
      <c r="B6">
        <f>+'IIP PIIE data'!G6</f>
        <v>5216131</v>
      </c>
      <c r="C6">
        <f>+'IIP PIIE data'!H6</f>
        <v>3859621</v>
      </c>
      <c r="D6">
        <f t="shared" si="1"/>
        <v>6288275</v>
      </c>
      <c r="E6">
        <f t="shared" si="2"/>
        <v>9271729</v>
      </c>
      <c r="F6">
        <f>+'IIP PIIE data'!E6</f>
        <v>4536363</v>
      </c>
      <c r="G6">
        <f>+'IIP PIIE data'!F6</f>
        <v>2848797</v>
      </c>
      <c r="H6">
        <f>+'IIP PIIE data'!C6</f>
        <v>1751912</v>
      </c>
      <c r="I6">
        <f>+'IIP PIIE data'!D6</f>
        <v>6422932</v>
      </c>
      <c r="J6">
        <f>+'IIP PIIE data'!I6</f>
        <v>4318273</v>
      </c>
      <c r="K6">
        <f>+'IIP PIIE data'!J6</f>
        <v>4630748</v>
      </c>
      <c r="L6">
        <f>+'IIP PIIE data'!B6</f>
        <v>228280</v>
      </c>
      <c r="M6" s="4">
        <f>+'IIP PIIE data'!K6</f>
        <v>-1654166</v>
      </c>
      <c r="N6">
        <f>+B6-C6+D6-E6+J6-K6+L6-M6-'IIP PIIE data'!L6</f>
        <v>0</v>
      </c>
    </row>
    <row r="7" spans="1:14" x14ac:dyDescent="0.25">
      <c r="A7" t="s">
        <v>9</v>
      </c>
      <c r="B7">
        <f>+'IIP PIIE data'!G7</f>
        <v>5583502</v>
      </c>
      <c r="C7">
        <f>+'IIP PIIE data'!H7</f>
        <v>4100970</v>
      </c>
      <c r="D7">
        <f t="shared" si="1"/>
        <v>6852231</v>
      </c>
      <c r="E7">
        <f t="shared" si="2"/>
        <v>9780484</v>
      </c>
      <c r="F7">
        <f>+'IIP PIIE data'!E7</f>
        <v>4958299</v>
      </c>
      <c r="G7">
        <f>+'IIP PIIE data'!F7</f>
        <v>3129523</v>
      </c>
      <c r="H7">
        <f>+'IIP PIIE data'!C7</f>
        <v>1893932</v>
      </c>
      <c r="I7">
        <f>+'IIP PIIE data'!D7</f>
        <v>6650961</v>
      </c>
      <c r="J7">
        <f>+'IIP PIIE data'!I7</f>
        <v>4633616</v>
      </c>
      <c r="K7">
        <f>+'IIP PIIE data'!J7</f>
        <v>4890961</v>
      </c>
      <c r="L7">
        <f>+'IIP PIIE data'!B7</f>
        <v>224869</v>
      </c>
      <c r="M7" s="4">
        <f>+'IIP PIIE data'!K7</f>
        <v>-1421382</v>
      </c>
      <c r="N7">
        <f>+B7-C7+D7-E7+J7-K7+L7-M7-'IIP PIIE data'!L7</f>
        <v>0</v>
      </c>
    </row>
    <row r="8" spans="1:14" x14ac:dyDescent="0.25">
      <c r="A8" t="s">
        <v>10</v>
      </c>
      <c r="B8">
        <f>+'IIP PIIE data'!G8</f>
        <v>5812922</v>
      </c>
      <c r="C8">
        <f>+'IIP PIIE data'!H8</f>
        <v>4239248</v>
      </c>
      <c r="D8">
        <f t="shared" si="1"/>
        <v>7272284</v>
      </c>
      <c r="E8">
        <f t="shared" si="2"/>
        <v>10033110</v>
      </c>
      <c r="F8">
        <f>+'IIP PIIE data'!E8</f>
        <v>5262469</v>
      </c>
      <c r="G8">
        <f>+'IIP PIIE data'!F8</f>
        <v>3222228</v>
      </c>
      <c r="H8">
        <f>+'IIP PIIE data'!C8</f>
        <v>2009815</v>
      </c>
      <c r="I8">
        <f>+'IIP PIIE data'!D8</f>
        <v>6810882</v>
      </c>
      <c r="J8">
        <f>+'IIP PIIE data'!I8</f>
        <v>4624272</v>
      </c>
      <c r="K8">
        <f>+'IIP PIIE data'!J8</f>
        <v>4991519</v>
      </c>
      <c r="L8">
        <f>+'IIP PIIE data'!B8</f>
        <v>252007</v>
      </c>
      <c r="M8" s="4">
        <f>+'IIP PIIE data'!K8</f>
        <v>-1231443</v>
      </c>
      <c r="N8">
        <f>+B8-C8+D8-E8+J8-K8+L8-M8-'IIP PIIE data'!L8</f>
        <v>0</v>
      </c>
    </row>
    <row r="9" spans="1:14" x14ac:dyDescent="0.25">
      <c r="A9" t="s">
        <v>11</v>
      </c>
      <c r="B9">
        <f>+'IIP PIIE data'!G9</f>
        <v>5857923</v>
      </c>
      <c r="C9">
        <f>+'IIP PIIE data'!H9</f>
        <v>4134239</v>
      </c>
      <c r="D9">
        <f t="shared" si="1"/>
        <v>7262045</v>
      </c>
      <c r="E9">
        <f t="shared" si="2"/>
        <v>10326974</v>
      </c>
      <c r="F9">
        <f>+'IIP PIIE data'!E9</f>
        <v>5247990</v>
      </c>
      <c r="G9">
        <f>+'IIP PIIE data'!F9</f>
        <v>3231651</v>
      </c>
      <c r="H9">
        <f>+'IIP PIIE data'!C9</f>
        <v>2014055</v>
      </c>
      <c r="I9">
        <f>+'IIP PIIE data'!D9</f>
        <v>7095323</v>
      </c>
      <c r="J9">
        <f>+'IIP PIIE data'!I9</f>
        <v>4748656</v>
      </c>
      <c r="K9">
        <f>+'IIP PIIE data'!J9</f>
        <v>5034923</v>
      </c>
      <c r="L9">
        <f>+'IIP PIIE data'!B9</f>
        <v>277211</v>
      </c>
      <c r="M9" s="4">
        <f>+'IIP PIIE data'!K9</f>
        <v>-1278830</v>
      </c>
      <c r="N9">
        <f>+B9-C9+D9-E9+J9-K9+L9-M9-'IIP PIIE data'!L9</f>
        <v>0</v>
      </c>
    </row>
    <row r="10" spans="1:14" x14ac:dyDescent="0.25">
      <c r="A10" t="s">
        <v>12</v>
      </c>
      <c r="B10">
        <f>+'IIP PIIE data'!G10</f>
        <v>5451453</v>
      </c>
      <c r="C10">
        <f>+'IIP PIIE data'!H10</f>
        <v>3917702</v>
      </c>
      <c r="D10">
        <f t="shared" si="1"/>
        <v>6844546</v>
      </c>
      <c r="E10">
        <f t="shared" si="2"/>
        <v>10368656</v>
      </c>
      <c r="F10">
        <f>+'IIP PIIE data'!E10</f>
        <v>4786880</v>
      </c>
      <c r="G10">
        <f>+'IIP PIIE data'!F10</f>
        <v>3011024</v>
      </c>
      <c r="H10">
        <f>+'IIP PIIE data'!C10</f>
        <v>2057666</v>
      </c>
      <c r="I10">
        <f>+'IIP PIIE data'!D10</f>
        <v>7357632</v>
      </c>
      <c r="J10">
        <f>+'IIP PIIE data'!I10</f>
        <v>5096342</v>
      </c>
      <c r="K10">
        <f>+'IIP PIIE data'!J10</f>
        <v>5394263</v>
      </c>
      <c r="L10">
        <f>+'IIP PIIE data'!B10</f>
        <v>308493</v>
      </c>
      <c r="M10" s="4">
        <f>+'IIP PIIE data'!K10</f>
        <v>-1849030</v>
      </c>
      <c r="N10">
        <f>+B10-C10+D10-E10+J10-K10+L10-M10-'IIP PIIE data'!L10</f>
        <v>0</v>
      </c>
    </row>
    <row r="11" spans="1:14" x14ac:dyDescent="0.25">
      <c r="A11" t="s">
        <v>13</v>
      </c>
      <c r="B11">
        <f>+'IIP PIIE data'!G11</f>
        <v>5365469</v>
      </c>
      <c r="C11">
        <f>+'IIP PIIE data'!H11</f>
        <v>3911825</v>
      </c>
      <c r="D11">
        <f t="shared" si="1"/>
        <v>6669792</v>
      </c>
      <c r="E11">
        <f t="shared" si="2"/>
        <v>10327562</v>
      </c>
      <c r="F11">
        <f>+'IIP PIIE data'!E11</f>
        <v>4701709</v>
      </c>
      <c r="G11">
        <f>+'IIP PIIE data'!F11</f>
        <v>2969288</v>
      </c>
      <c r="H11">
        <f>+'IIP PIIE data'!C11</f>
        <v>1968083</v>
      </c>
      <c r="I11">
        <f>+'IIP PIIE data'!D11</f>
        <v>7358274</v>
      </c>
      <c r="J11">
        <f>+'IIP PIIE data'!I11</f>
        <v>5032817</v>
      </c>
      <c r="K11">
        <f>+'IIP PIIE data'!J11</f>
        <v>5081050</v>
      </c>
      <c r="L11">
        <f>+'IIP PIIE data'!B11</f>
        <v>307579</v>
      </c>
      <c r="M11" s="4">
        <f>+'IIP PIIE data'!K11</f>
        <v>-1834418</v>
      </c>
      <c r="N11">
        <f>+B11-C11+D11-E11+J11-K11+L11-M11-'IIP PIIE data'!L11</f>
        <v>0</v>
      </c>
    </row>
    <row r="12" spans="1:14" x14ac:dyDescent="0.25">
      <c r="A12" t="s">
        <v>14</v>
      </c>
      <c r="B12">
        <f>+'IIP PIIE data'!G12</f>
        <v>4558476</v>
      </c>
      <c r="C12">
        <f>+'IIP PIIE data'!H12</f>
        <v>3712136</v>
      </c>
      <c r="D12">
        <f t="shared" si="1"/>
        <v>5374215</v>
      </c>
      <c r="E12">
        <f t="shared" si="2"/>
        <v>9878568</v>
      </c>
      <c r="F12">
        <f>+'IIP PIIE data'!E12</f>
        <v>3636110</v>
      </c>
      <c r="G12">
        <f>+'IIP PIIE data'!F12</f>
        <v>2731517</v>
      </c>
      <c r="H12">
        <f>+'IIP PIIE data'!C12</f>
        <v>1738105</v>
      </c>
      <c r="I12">
        <f>+'IIP PIIE data'!D12</f>
        <v>7147051</v>
      </c>
      <c r="J12">
        <f>+'IIP PIIE data'!I12</f>
        <v>4966742</v>
      </c>
      <c r="K12">
        <f>+'IIP PIIE data'!J12</f>
        <v>5012846</v>
      </c>
      <c r="L12">
        <f>+'IIP PIIE data'!B12</f>
        <v>291785</v>
      </c>
      <c r="M12" s="4">
        <f>+'IIP PIIE data'!K12</f>
        <v>-3309018</v>
      </c>
      <c r="N12">
        <f>+B12-C12+D12-E12+J12-K12+L12-M12-'IIP PIIE data'!L12</f>
        <v>0</v>
      </c>
    </row>
    <row r="13" spans="1:14" x14ac:dyDescent="0.25">
      <c r="A13" t="s">
        <v>15</v>
      </c>
      <c r="B13">
        <f>+'IIP PIIE data'!G13</f>
        <v>3707211</v>
      </c>
      <c r="C13">
        <f>+'IIP PIIE data'!H13</f>
        <v>3091240</v>
      </c>
      <c r="D13">
        <f t="shared" si="1"/>
        <v>4320819</v>
      </c>
      <c r="E13">
        <f t="shared" si="2"/>
        <v>9475873</v>
      </c>
      <c r="F13">
        <f>+'IIP PIIE data'!E13</f>
        <v>2748428</v>
      </c>
      <c r="G13">
        <f>+'IIP PIIE data'!F13</f>
        <v>2132433</v>
      </c>
      <c r="H13">
        <f>+'IIP PIIE data'!C13</f>
        <v>1572391</v>
      </c>
      <c r="I13">
        <f>+'IIP PIIE data'!D13</f>
        <v>7343440</v>
      </c>
      <c r="J13">
        <f>+'IIP PIIE data'!I13</f>
        <v>4974882</v>
      </c>
      <c r="K13">
        <f>+'IIP PIIE data'!J13</f>
        <v>4883790</v>
      </c>
      <c r="L13">
        <f>+'IIP PIIE data'!B13</f>
        <v>293732</v>
      </c>
      <c r="M13" s="4">
        <f>+'IIP PIIE data'!K13</f>
        <v>-3994625</v>
      </c>
      <c r="N13">
        <f>+B13-C13+D13-E13+J13-K13+L13-M13-'IIP PIIE data'!L13</f>
        <v>0</v>
      </c>
    </row>
    <row r="14" spans="1:14" x14ac:dyDescent="0.25">
      <c r="A14" t="s">
        <v>16</v>
      </c>
      <c r="B14">
        <f>+'IIP PIIE data'!G14</f>
        <v>3497940</v>
      </c>
      <c r="C14">
        <f>+'IIP PIIE data'!H14</f>
        <v>2839930</v>
      </c>
      <c r="D14">
        <f t="shared" si="1"/>
        <v>4087167</v>
      </c>
      <c r="E14">
        <f t="shared" si="2"/>
        <v>9168152</v>
      </c>
      <c r="F14">
        <f>+'IIP PIIE data'!E14</f>
        <v>2456973</v>
      </c>
      <c r="G14">
        <f>+'IIP PIIE data'!F14</f>
        <v>1904734</v>
      </c>
      <c r="H14">
        <f>+'IIP PIIE data'!C14</f>
        <v>1630194</v>
      </c>
      <c r="I14">
        <f>+'IIP PIIE data'!D14</f>
        <v>7263418</v>
      </c>
      <c r="J14">
        <f>+'IIP PIIE data'!I14</f>
        <v>4697803</v>
      </c>
      <c r="K14">
        <f>+'IIP PIIE data'!J14</f>
        <v>4585729</v>
      </c>
      <c r="L14">
        <f>+'IIP PIIE data'!B14</f>
        <v>303312</v>
      </c>
      <c r="M14" s="4">
        <f>+'IIP PIIE data'!K14</f>
        <v>-3856030</v>
      </c>
      <c r="N14">
        <f>+B14-C14+D14-E14+J14-K14+L14-M14-'IIP PIIE data'!L14</f>
        <v>0</v>
      </c>
    </row>
    <row r="15" spans="1:14" x14ac:dyDescent="0.25">
      <c r="A15" t="s">
        <v>17</v>
      </c>
      <c r="B15">
        <f>+'IIP PIIE data'!G15</f>
        <v>4113456</v>
      </c>
      <c r="C15">
        <f>+'IIP PIIE data'!H15</f>
        <v>3141287</v>
      </c>
      <c r="D15">
        <f t="shared" si="1"/>
        <v>4984745</v>
      </c>
      <c r="E15">
        <f t="shared" si="2"/>
        <v>9633155</v>
      </c>
      <c r="F15">
        <f>+'IIP PIIE data'!E15</f>
        <v>3162209</v>
      </c>
      <c r="G15">
        <f>+'IIP PIIE data'!F15</f>
        <v>2252181</v>
      </c>
      <c r="H15">
        <f>+'IIP PIIE data'!C15</f>
        <v>1822536</v>
      </c>
      <c r="I15">
        <f>+'IIP PIIE data'!D15</f>
        <v>7380974</v>
      </c>
      <c r="J15">
        <f>+'IIP PIIE data'!I15</f>
        <v>4465680</v>
      </c>
      <c r="K15">
        <f>+'IIP PIIE data'!J15</f>
        <v>4464878</v>
      </c>
      <c r="L15">
        <f>+'IIP PIIE data'!B15</f>
        <v>314516</v>
      </c>
      <c r="M15" s="4">
        <f>+'IIP PIIE data'!K15</f>
        <v>-3199376</v>
      </c>
      <c r="N15">
        <f>+B15-C15+D15-E15+J15-K15+L15-M15-'IIP PIIE data'!L15</f>
        <v>0</v>
      </c>
    </row>
    <row r="16" spans="1:14" x14ac:dyDescent="0.25">
      <c r="A16" t="s">
        <v>18</v>
      </c>
      <c r="B16">
        <f>+'IIP PIIE data'!G16</f>
        <v>4794375</v>
      </c>
      <c r="C16">
        <f>+'IIP PIIE data'!H16</f>
        <v>3497706</v>
      </c>
      <c r="D16">
        <f t="shared" si="1"/>
        <v>5879511</v>
      </c>
      <c r="E16">
        <f t="shared" si="2"/>
        <v>10251103</v>
      </c>
      <c r="F16">
        <f>+'IIP PIIE data'!E16</f>
        <v>3836151</v>
      </c>
      <c r="G16">
        <f>+'IIP PIIE data'!F16</f>
        <v>2688029</v>
      </c>
      <c r="H16">
        <f>+'IIP PIIE data'!C16</f>
        <v>2043360</v>
      </c>
      <c r="I16">
        <f>+'IIP PIIE data'!D16</f>
        <v>7563074</v>
      </c>
      <c r="J16">
        <f>+'IIP PIIE data'!I16</f>
        <v>4545341</v>
      </c>
      <c r="K16">
        <f>+'IIP PIIE data'!J16</f>
        <v>4668909</v>
      </c>
      <c r="L16">
        <f>+'IIP PIIE data'!B16</f>
        <v>383368</v>
      </c>
      <c r="M16" s="4">
        <f>+'IIP PIIE data'!K16</f>
        <v>-2669479</v>
      </c>
      <c r="N16">
        <f>+B16-C16+D16-E16+J16-K16+L16-M16-'IIP PIIE data'!L16</f>
        <v>0</v>
      </c>
    </row>
    <row r="17" spans="1:14" x14ac:dyDescent="0.25">
      <c r="A17" t="s">
        <v>19</v>
      </c>
      <c r="B17">
        <f>+'IIP PIIE data'!G17</f>
        <v>4945292</v>
      </c>
      <c r="C17">
        <f>+'IIP PIIE data'!H17</f>
        <v>3618630</v>
      </c>
      <c r="D17">
        <f t="shared" si="1"/>
        <v>6058554</v>
      </c>
      <c r="E17">
        <f t="shared" si="2"/>
        <v>10463234</v>
      </c>
      <c r="F17">
        <f>+'IIP PIIE data'!E17</f>
        <v>3995295</v>
      </c>
      <c r="G17">
        <f>+'IIP PIIE data'!F17</f>
        <v>2917681</v>
      </c>
      <c r="H17">
        <f>+'IIP PIIE data'!C17</f>
        <v>2063259</v>
      </c>
      <c r="I17">
        <f>+'IIP PIIE data'!D17</f>
        <v>7545553</v>
      </c>
      <c r="J17">
        <f>+'IIP PIIE data'!I17</f>
        <v>4529716</v>
      </c>
      <c r="K17">
        <f>+'IIP PIIE data'!J17</f>
        <v>4608777</v>
      </c>
      <c r="L17">
        <f>+'IIP PIIE data'!B17</f>
        <v>403804</v>
      </c>
      <c r="M17" s="4">
        <f>+'IIP PIIE data'!K17</f>
        <v>-2626940</v>
      </c>
      <c r="N17">
        <f>+B17-C17+D17-E17+J17-K17+L17-M17-'IIP PIIE data'!L17</f>
        <v>0</v>
      </c>
    </row>
    <row r="18" spans="1:14" x14ac:dyDescent="0.25">
      <c r="A18" t="s">
        <v>20</v>
      </c>
      <c r="B18">
        <f>+'IIP PIIE data'!G18</f>
        <v>5058482</v>
      </c>
      <c r="C18">
        <f>+'IIP PIIE data'!H18</f>
        <v>3769042</v>
      </c>
      <c r="D18">
        <f t="shared" si="1"/>
        <v>6286609</v>
      </c>
      <c r="E18">
        <f t="shared" si="2"/>
        <v>10810833</v>
      </c>
      <c r="F18">
        <f>+'IIP PIIE data'!E18</f>
        <v>4135014</v>
      </c>
      <c r="G18">
        <f>+'IIP PIIE data'!F18</f>
        <v>3137639</v>
      </c>
      <c r="H18">
        <f>+'IIP PIIE data'!C18</f>
        <v>2151595</v>
      </c>
      <c r="I18">
        <f>+'IIP PIIE data'!D18</f>
        <v>7673194</v>
      </c>
      <c r="J18">
        <f>+'IIP PIIE data'!I18</f>
        <v>4571575</v>
      </c>
      <c r="K18">
        <f>+'IIP PIIE data'!J18</f>
        <v>4627018</v>
      </c>
      <c r="L18">
        <f>+'IIP PIIE data'!B18</f>
        <v>407947</v>
      </c>
      <c r="M18" s="4">
        <f>+'IIP PIIE data'!K18</f>
        <v>-2769046</v>
      </c>
      <c r="N18">
        <f>+B18-C18+D18-E18+J18-K18+L18-M18-'IIP PIIE data'!L18</f>
        <v>0</v>
      </c>
    </row>
    <row r="19" spans="1:14" x14ac:dyDescent="0.25">
      <c r="A19" t="s">
        <v>21</v>
      </c>
      <c r="B19">
        <f>+'IIP PIIE data'!G19</f>
        <v>4540945</v>
      </c>
      <c r="C19">
        <f>+'IIP PIIE data'!H19</f>
        <v>3456621</v>
      </c>
      <c r="D19">
        <f t="shared" si="1"/>
        <v>5840898</v>
      </c>
      <c r="E19">
        <f t="shared" si="2"/>
        <v>10684333</v>
      </c>
      <c r="F19">
        <f>+'IIP PIIE data'!E19</f>
        <v>3734612</v>
      </c>
      <c r="G19">
        <f>+'IIP PIIE data'!F19</f>
        <v>2814256</v>
      </c>
      <c r="H19">
        <f>+'IIP PIIE data'!C19</f>
        <v>2106286</v>
      </c>
      <c r="I19">
        <f>+'IIP PIIE data'!D19</f>
        <v>7870077</v>
      </c>
      <c r="J19">
        <f>+'IIP PIIE data'!I19</f>
        <v>4666733</v>
      </c>
      <c r="K19">
        <f>+'IIP PIIE data'!J19</f>
        <v>4626017</v>
      </c>
      <c r="L19">
        <f>+'IIP PIIE data'!B19</f>
        <v>438549</v>
      </c>
      <c r="M19" s="4">
        <f>+'IIP PIIE data'!K19</f>
        <v>-3180635</v>
      </c>
      <c r="N19">
        <f>+B19-C19+D19-E19+J19-K19+L19-M19-'IIP PIIE data'!L19</f>
        <v>0</v>
      </c>
    </row>
    <row r="20" spans="1:14" x14ac:dyDescent="0.25">
      <c r="A20" t="s">
        <v>22</v>
      </c>
      <c r="B20">
        <f>+'IIP PIIE data'!G20</f>
        <v>5163300</v>
      </c>
      <c r="C20">
        <f>+'IIP PIIE data'!H20</f>
        <v>3789895</v>
      </c>
      <c r="D20">
        <f t="shared" si="1"/>
        <v>6724001</v>
      </c>
      <c r="E20">
        <f t="shared" si="2"/>
        <v>11527670</v>
      </c>
      <c r="F20">
        <f>+'IIP PIIE data'!E20</f>
        <v>4475807</v>
      </c>
      <c r="G20">
        <f>+'IIP PIIE data'!F20</f>
        <v>3169658</v>
      </c>
      <c r="H20">
        <f>+'IIP PIIE data'!C20</f>
        <v>2248194</v>
      </c>
      <c r="I20">
        <f>+'IIP PIIE data'!D20</f>
        <v>8358012</v>
      </c>
      <c r="J20">
        <f>+'IIP PIIE data'!I20</f>
        <v>4832743</v>
      </c>
      <c r="K20">
        <f>+'IIP PIIE data'!J20</f>
        <v>4716886</v>
      </c>
      <c r="L20">
        <f>+'IIP PIIE data'!B20</f>
        <v>463609</v>
      </c>
      <c r="M20" s="4">
        <f>+'IIP PIIE data'!K20</f>
        <v>-2746288</v>
      </c>
      <c r="N20">
        <f>+B20-C20+D20-E20+J20-K20+L20-M20-'IIP PIIE data'!L20</f>
        <v>0</v>
      </c>
    </row>
    <row r="21" spans="1:14" x14ac:dyDescent="0.25">
      <c r="A21" t="s">
        <v>23</v>
      </c>
      <c r="B21">
        <f>+'IIP PIIE data'!G21</f>
        <v>5486391</v>
      </c>
      <c r="C21">
        <f>+'IIP PIIE data'!H21</f>
        <v>4099097</v>
      </c>
      <c r="D21">
        <f t="shared" si="1"/>
        <v>7160366</v>
      </c>
      <c r="E21">
        <f t="shared" si="2"/>
        <v>11869262</v>
      </c>
      <c r="F21">
        <f>+'IIP PIIE data'!E21</f>
        <v>4900246</v>
      </c>
      <c r="G21">
        <f>+'IIP PIIE data'!F21</f>
        <v>3545769</v>
      </c>
      <c r="H21">
        <f>+'IIP PIIE data'!C21</f>
        <v>2260120</v>
      </c>
      <c r="I21">
        <f>+'IIP PIIE data'!D21</f>
        <v>8323493</v>
      </c>
      <c r="J21">
        <f>+'IIP PIIE data'!I21</f>
        <v>4980804</v>
      </c>
      <c r="K21">
        <f>+'IIP PIIE data'!J21</f>
        <v>4769329</v>
      </c>
      <c r="L21">
        <f>+'IIP PIIE data'!B21</f>
        <v>488673</v>
      </c>
      <c r="M21" s="4">
        <f>+'IIP PIIE data'!K21</f>
        <v>-2511072</v>
      </c>
      <c r="N21">
        <f>+B21-C21+D21-E21+J21-K21+L21-M21-'IIP PIIE data'!L21</f>
        <v>0</v>
      </c>
    </row>
    <row r="22" spans="1:14" x14ac:dyDescent="0.25">
      <c r="A22" t="s">
        <v>24</v>
      </c>
      <c r="B22">
        <f>+'IIP PIIE data'!G22</f>
        <v>5811089</v>
      </c>
      <c r="C22">
        <f>+'IIP PIIE data'!H22</f>
        <v>4283086</v>
      </c>
      <c r="D22">
        <f t="shared" si="1"/>
        <v>7497835</v>
      </c>
      <c r="E22">
        <f t="shared" si="2"/>
        <v>12215888</v>
      </c>
      <c r="F22">
        <f>+'IIP PIIE data'!E22</f>
        <v>5159980</v>
      </c>
      <c r="G22">
        <f>+'IIP PIIE data'!F22</f>
        <v>3793751</v>
      </c>
      <c r="H22">
        <f>+'IIP PIIE data'!C22</f>
        <v>2337855</v>
      </c>
      <c r="I22">
        <f>+'IIP PIIE data'!D22</f>
        <v>8422137</v>
      </c>
      <c r="J22">
        <f>+'IIP PIIE data'!I22</f>
        <v>5143315</v>
      </c>
      <c r="K22">
        <f>+'IIP PIIE data'!J22</f>
        <v>5200225</v>
      </c>
      <c r="L22">
        <f>+'IIP PIIE data'!B22</f>
        <v>503346</v>
      </c>
      <c r="M22" s="4">
        <f>+'IIP PIIE data'!K22</f>
        <v>-2638416</v>
      </c>
      <c r="N22">
        <f>+B22-C22+D22-E22+J22-K22+L22-M22-'IIP PIIE data'!L22</f>
        <v>0</v>
      </c>
    </row>
    <row r="23" spans="1:14" x14ac:dyDescent="0.25">
      <c r="A23" t="s">
        <v>25</v>
      </c>
      <c r="B23">
        <f>+'IIP PIIE data'!G23</f>
        <v>5855672</v>
      </c>
      <c r="C23">
        <f>+'IIP PIIE data'!H23</f>
        <v>4316300</v>
      </c>
      <c r="D23">
        <f t="shared" si="1"/>
        <v>7644691</v>
      </c>
      <c r="E23">
        <f t="shared" si="2"/>
        <v>12432716</v>
      </c>
      <c r="F23">
        <f>+'IIP PIIE data'!E23</f>
        <v>5204875</v>
      </c>
      <c r="G23">
        <f>+'IIP PIIE data'!F23</f>
        <v>3829897</v>
      </c>
      <c r="H23">
        <f>+'IIP PIIE data'!C23</f>
        <v>2439816</v>
      </c>
      <c r="I23">
        <f>+'IIP PIIE data'!D23</f>
        <v>8602819</v>
      </c>
      <c r="J23">
        <f>+'IIP PIIE data'!I23</f>
        <v>4945787</v>
      </c>
      <c r="K23">
        <f>+'IIP PIIE data'!J23</f>
        <v>5109695</v>
      </c>
      <c r="L23">
        <f>+'IIP PIIE data'!B23</f>
        <v>529062</v>
      </c>
      <c r="M23" s="4">
        <f>+'IIP PIIE data'!K23</f>
        <v>-2785304</v>
      </c>
      <c r="N23">
        <f>+B23-C23+D23-E23+J23-K23+L23-M23-'IIP PIIE data'!L23</f>
        <v>0</v>
      </c>
    </row>
    <row r="24" spans="1:14" x14ac:dyDescent="0.25">
      <c r="A24" t="s">
        <v>26</v>
      </c>
      <c r="B24">
        <f>+'IIP PIIE data'!G24</f>
        <v>4955939</v>
      </c>
      <c r="C24">
        <f>+'IIP PIIE data'!H24</f>
        <v>3907462</v>
      </c>
      <c r="D24">
        <f t="shared" si="1"/>
        <v>6672316</v>
      </c>
      <c r="E24">
        <f t="shared" si="2"/>
        <v>12212692</v>
      </c>
      <c r="F24">
        <f>+'IIP PIIE data'!E24</f>
        <v>4287221</v>
      </c>
      <c r="G24">
        <f>+'IIP PIIE data'!F24</f>
        <v>3366482</v>
      </c>
      <c r="H24">
        <f>+'IIP PIIE data'!C24</f>
        <v>2385095</v>
      </c>
      <c r="I24">
        <f>+'IIP PIIE data'!D24</f>
        <v>8846210</v>
      </c>
      <c r="J24">
        <f>+'IIP PIIE data'!I24</f>
        <v>4899418</v>
      </c>
      <c r="K24">
        <f>+'IIP PIIE data'!J24</f>
        <v>5207307</v>
      </c>
      <c r="L24">
        <f>+'IIP PIIE data'!B24</f>
        <v>559845</v>
      </c>
      <c r="M24" s="4">
        <f>+'IIP PIIE data'!K24</f>
        <v>-4134034</v>
      </c>
      <c r="N24">
        <f>+B24-C24+D24-E24+J24-K24+L24-M24-'IIP PIIE data'!L24</f>
        <v>0</v>
      </c>
    </row>
    <row r="25" spans="1:14" x14ac:dyDescent="0.25">
      <c r="A25" t="s">
        <v>27</v>
      </c>
      <c r="B25">
        <f>+'IIP PIIE data'!G25</f>
        <v>5214826</v>
      </c>
      <c r="C25">
        <f>+'IIP PIIE data'!H25</f>
        <v>4199225</v>
      </c>
      <c r="D25">
        <f t="shared" si="1"/>
        <v>6871732</v>
      </c>
      <c r="E25">
        <f t="shared" si="2"/>
        <v>12647243</v>
      </c>
      <c r="F25">
        <f>+'IIP PIIE data'!E25</f>
        <v>4501438</v>
      </c>
      <c r="G25">
        <f>+'IIP PIIE data'!F25</f>
        <v>3841901</v>
      </c>
      <c r="H25">
        <f>+'IIP PIIE data'!C25</f>
        <v>2370294</v>
      </c>
      <c r="I25">
        <f>+'IIP PIIE data'!D25</f>
        <v>8805342</v>
      </c>
      <c r="J25">
        <f>+'IIP PIIE data'!I25</f>
        <v>4869469</v>
      </c>
      <c r="K25">
        <f>+'IIP PIIE data'!J25</f>
        <v>5187251</v>
      </c>
      <c r="L25">
        <f>+'IIP PIIE data'!B25</f>
        <v>537037</v>
      </c>
      <c r="M25" s="4">
        <f>+'IIP PIIE data'!K25</f>
        <v>-4454616</v>
      </c>
      <c r="N25">
        <f>+B25-C25+D25-E25+J25-K25+L25-M25-'IIP PIIE data'!L25</f>
        <v>0</v>
      </c>
    </row>
    <row r="26" spans="1:14" x14ac:dyDescent="0.25">
      <c r="A26" t="s">
        <v>28</v>
      </c>
      <c r="B26">
        <f>+'IIP PIIE data'!G26</f>
        <v>5675995</v>
      </c>
      <c r="C26">
        <f>+'IIP PIIE data'!H26</f>
        <v>4533429</v>
      </c>
      <c r="D26">
        <f t="shared" si="1"/>
        <v>7344418</v>
      </c>
      <c r="E26">
        <f t="shared" si="2"/>
        <v>13323328</v>
      </c>
      <c r="F26">
        <f>+'IIP PIIE data'!E26</f>
        <v>5005403</v>
      </c>
      <c r="G26">
        <f>+'IIP PIIE data'!F26</f>
        <v>4355167</v>
      </c>
      <c r="H26">
        <f>+'IIP PIIE data'!C26</f>
        <v>2339015</v>
      </c>
      <c r="I26">
        <f>+'IIP PIIE data'!D26</f>
        <v>8968161</v>
      </c>
      <c r="J26">
        <f>+'IIP PIIE data'!I26</f>
        <v>4674014</v>
      </c>
      <c r="K26">
        <f>+'IIP PIIE data'!J26</f>
        <v>5091306</v>
      </c>
      <c r="L26">
        <f>+'IIP PIIE data'!B26</f>
        <v>572578</v>
      </c>
      <c r="M26" s="4">
        <f>+'IIP PIIE data'!K26</f>
        <v>-4604772</v>
      </c>
      <c r="N26">
        <f>+B26-C26+D26-E26+J26-K26+L26-M26-'IIP PIIE data'!L26</f>
        <v>0</v>
      </c>
    </row>
    <row r="27" spans="1:14" x14ac:dyDescent="0.25">
      <c r="A27" t="s">
        <v>29</v>
      </c>
      <c r="B27">
        <f>+'IIP PIIE data'!G27</f>
        <v>5413818</v>
      </c>
      <c r="C27">
        <f>+'IIP PIIE data'!H27</f>
        <v>4490546</v>
      </c>
      <c r="D27">
        <f t="shared" si="1"/>
        <v>7045455</v>
      </c>
      <c r="E27">
        <f t="shared" si="2"/>
        <v>13297524</v>
      </c>
      <c r="F27">
        <f>+'IIP PIIE data'!E27</f>
        <v>4673015</v>
      </c>
      <c r="G27">
        <f>+'IIP PIIE data'!F27</f>
        <v>4261853</v>
      </c>
      <c r="H27">
        <f>+'IIP PIIE data'!C27</f>
        <v>2372440</v>
      </c>
      <c r="I27">
        <f>+'IIP PIIE data'!D27</f>
        <v>9035671</v>
      </c>
      <c r="J27">
        <f>+'IIP PIIE data'!I27</f>
        <v>4335687</v>
      </c>
      <c r="K27">
        <f>+'IIP PIIE data'!J27</f>
        <v>4891017</v>
      </c>
      <c r="L27">
        <f>+'IIP PIIE data'!B27</f>
        <v>556620</v>
      </c>
      <c r="M27" s="4">
        <f>+'IIP PIIE data'!K27</f>
        <v>-5259919</v>
      </c>
      <c r="N27">
        <f>+B27-C27+D27-E27+J27-K27+L27-M27-'IIP PIIE data'!L27</f>
        <v>0</v>
      </c>
    </row>
    <row r="28" spans="1:14" x14ac:dyDescent="0.25">
      <c r="A28" t="s">
        <v>30</v>
      </c>
      <c r="B28">
        <f>+'IIP PIIE data'!G28</f>
        <v>5779627</v>
      </c>
      <c r="C28">
        <f>+'IIP PIIE data'!H28</f>
        <v>4686373</v>
      </c>
      <c r="D28">
        <f t="shared" si="1"/>
        <v>7580663</v>
      </c>
      <c r="E28">
        <f t="shared" si="2"/>
        <v>13814026</v>
      </c>
      <c r="F28">
        <f>+'IIP PIIE data'!E28</f>
        <v>5048350</v>
      </c>
      <c r="G28">
        <f>+'IIP PIIE data'!F28</f>
        <v>4508580</v>
      </c>
      <c r="H28">
        <f>+'IIP PIIE data'!C28</f>
        <v>2532313</v>
      </c>
      <c r="I28">
        <f>+'IIP PIIE data'!D28</f>
        <v>9305446</v>
      </c>
      <c r="J28">
        <f>+'IIP PIIE data'!I28</f>
        <v>4420934</v>
      </c>
      <c r="K28">
        <f>+'IIP PIIE data'!J28</f>
        <v>4939793</v>
      </c>
      <c r="L28">
        <f>+'IIP PIIE data'!B28</f>
        <v>606277</v>
      </c>
      <c r="M28" s="4">
        <f>+'IIP PIIE data'!K28</f>
        <v>-5000197</v>
      </c>
      <c r="N28">
        <f>+B28-C28+D28-E28+J28-K28+L28-M28-'IIP PIIE data'!L28</f>
        <v>0</v>
      </c>
    </row>
    <row r="29" spans="1:14" x14ac:dyDescent="0.25">
      <c r="A29" t="s">
        <v>31</v>
      </c>
      <c r="B29">
        <f>+'IIP PIIE data'!G29</f>
        <v>5969502</v>
      </c>
      <c r="C29">
        <f>+'IIP PIIE data'!H29</f>
        <v>4662434</v>
      </c>
      <c r="D29">
        <f t="shared" si="1"/>
        <v>7931527</v>
      </c>
      <c r="E29">
        <f t="shared" si="2"/>
        <v>13978865</v>
      </c>
      <c r="F29">
        <f>+'IIP PIIE data'!E29</f>
        <v>5321857</v>
      </c>
      <c r="G29">
        <f>+'IIP PIIE data'!F29</f>
        <v>4545361</v>
      </c>
      <c r="H29">
        <f>+'IIP PIIE data'!C29</f>
        <v>2609670</v>
      </c>
      <c r="I29">
        <f>+'IIP PIIE data'!D29</f>
        <v>9433504</v>
      </c>
      <c r="J29">
        <f>+'IIP PIIE data'!I29</f>
        <v>4417488</v>
      </c>
      <c r="K29">
        <f>+'IIP PIIE data'!J29</f>
        <v>4876890</v>
      </c>
      <c r="L29">
        <f>+'IIP PIIE data'!B29</f>
        <v>572368</v>
      </c>
      <c r="M29" s="4">
        <f>+'IIP PIIE data'!K29</f>
        <v>-4569528</v>
      </c>
      <c r="N29">
        <f>+B29-C29+D29-E29+J29-K29+L29-M29-'IIP PIIE data'!L29</f>
        <v>0</v>
      </c>
    </row>
    <row r="30" spans="1:14" x14ac:dyDescent="0.25">
      <c r="A30" t="s">
        <v>32</v>
      </c>
      <c r="B30">
        <f>+'IIP PIIE data'!G30</f>
        <v>6242826</v>
      </c>
      <c r="C30">
        <f>+'IIP PIIE data'!H30</f>
        <v>5049925</v>
      </c>
      <c r="D30">
        <f t="shared" si="1"/>
        <v>8203589</v>
      </c>
      <c r="E30">
        <f t="shared" si="2"/>
        <v>14569596</v>
      </c>
      <c r="F30">
        <f>+'IIP PIIE data'!E30</f>
        <v>5546349</v>
      </c>
      <c r="G30">
        <f>+'IIP PIIE data'!F30</f>
        <v>5000428</v>
      </c>
      <c r="H30">
        <f>+'IIP PIIE data'!C30</f>
        <v>2657240</v>
      </c>
      <c r="I30">
        <f>+'IIP PIIE data'!D30</f>
        <v>9569168</v>
      </c>
      <c r="J30">
        <f>+'IIP PIIE data'!I30</f>
        <v>4425923</v>
      </c>
      <c r="K30">
        <f>+'IIP PIIE data'!J30</f>
        <v>4940044</v>
      </c>
      <c r="L30">
        <f>+'IIP PIIE data'!B30</f>
        <v>553058</v>
      </c>
      <c r="M30" s="4">
        <f>+'IIP PIIE data'!K30</f>
        <v>-5094143</v>
      </c>
      <c r="N30">
        <f>+B30-C30+D30-E30+J30-K30+L30-M30-'IIP PIIE data'!L30</f>
        <v>0</v>
      </c>
    </row>
    <row r="31" spans="1:14" x14ac:dyDescent="0.25">
      <c r="A31" t="s">
        <v>33</v>
      </c>
      <c r="B31">
        <f>+'IIP PIIE data'!G31</f>
        <v>6220248</v>
      </c>
      <c r="C31">
        <f>+'IIP PIIE data'!H31</f>
        <v>5181164</v>
      </c>
      <c r="D31">
        <f t="shared" si="1"/>
        <v>8118282</v>
      </c>
      <c r="E31">
        <f t="shared" si="2"/>
        <v>14433052</v>
      </c>
      <c r="F31">
        <f>+'IIP PIIE data'!E31</f>
        <v>5541381</v>
      </c>
      <c r="G31">
        <f>+'IIP PIIE data'!F31</f>
        <v>5076822</v>
      </c>
      <c r="H31">
        <f>+'IIP PIIE data'!C31</f>
        <v>2576901</v>
      </c>
      <c r="I31">
        <f>+'IIP PIIE data'!D31</f>
        <v>9356230</v>
      </c>
      <c r="J31">
        <f>+'IIP PIIE data'!I31</f>
        <v>4333898</v>
      </c>
      <c r="K31">
        <f>+'IIP PIIE data'!J31</f>
        <v>5091052</v>
      </c>
      <c r="L31">
        <f>+'IIP PIIE data'!B31</f>
        <v>446207</v>
      </c>
      <c r="M31" s="4">
        <f>+'IIP PIIE data'!K31</f>
        <v>-5527281</v>
      </c>
      <c r="N31">
        <f>+B31-C31+D31-E31+J31-K31+L31-M31-'IIP PIIE data'!L31</f>
        <v>0</v>
      </c>
    </row>
    <row r="32" spans="1:14" x14ac:dyDescent="0.25">
      <c r="A32" t="s">
        <v>34</v>
      </c>
      <c r="B32">
        <f>+'IIP PIIE data'!G32</f>
        <v>6761608</v>
      </c>
      <c r="C32">
        <f>+'IIP PIIE data'!H32</f>
        <v>5396959</v>
      </c>
      <c r="D32">
        <f t="shared" si="1"/>
        <v>8720092</v>
      </c>
      <c r="E32">
        <f t="shared" si="2"/>
        <v>14893588</v>
      </c>
      <c r="F32">
        <f>+'IIP PIIE data'!E32</f>
        <v>6084914</v>
      </c>
      <c r="G32">
        <f>+'IIP PIIE data'!F32</f>
        <v>5406318</v>
      </c>
      <c r="H32">
        <f>+'IIP PIIE data'!C32</f>
        <v>2635178</v>
      </c>
      <c r="I32">
        <f>+'IIP PIIE data'!D32</f>
        <v>9487270</v>
      </c>
      <c r="J32">
        <f>+'IIP PIIE data'!I32</f>
        <v>4257499</v>
      </c>
      <c r="K32">
        <f>+'IIP PIIE data'!J32</f>
        <v>4974365</v>
      </c>
      <c r="L32">
        <f>+'IIP PIIE data'!B32</f>
        <v>483426</v>
      </c>
      <c r="M32" s="4">
        <f>+'IIP PIIE data'!K32</f>
        <v>-4994325</v>
      </c>
      <c r="N32">
        <f>+B32-C32+D32-E32+J32-K32+L32-M32-'IIP PIIE data'!L32</f>
        <v>0</v>
      </c>
    </row>
    <row r="33" spans="1:14" x14ac:dyDescent="0.25">
      <c r="A33" t="s">
        <v>35</v>
      </c>
      <c r="B33">
        <f>+'IIP PIIE data'!G33</f>
        <v>7120688</v>
      </c>
      <c r="C33">
        <f>+'IIP PIIE data'!H33</f>
        <v>5814935</v>
      </c>
      <c r="D33">
        <f t="shared" si="1"/>
        <v>9130080</v>
      </c>
      <c r="E33">
        <f t="shared" si="2"/>
        <v>15541251</v>
      </c>
      <c r="F33">
        <f>+'IIP PIIE data'!E33</f>
        <v>6472877</v>
      </c>
      <c r="G33">
        <f>+'IIP PIIE data'!F33</f>
        <v>5864600</v>
      </c>
      <c r="H33">
        <f>+'IIP PIIE data'!C33</f>
        <v>2657203</v>
      </c>
      <c r="I33">
        <f>+'IIP PIIE data'!D33</f>
        <v>9676651</v>
      </c>
      <c r="J33">
        <f>+'IIP PIIE data'!I33</f>
        <v>4353632</v>
      </c>
      <c r="K33">
        <f>+'IIP PIIE data'!J33</f>
        <v>5217691</v>
      </c>
      <c r="L33">
        <f>+'IIP PIIE data'!B33</f>
        <v>448333</v>
      </c>
      <c r="M33" s="4">
        <f>+'IIP PIIE data'!K33</f>
        <v>-5443587</v>
      </c>
      <c r="N33">
        <f>+B33-C33+D33-E33+J33-K33+L33-M33-'IIP PIIE data'!L33</f>
        <v>0</v>
      </c>
    </row>
    <row r="34" spans="1:14" x14ac:dyDescent="0.25">
      <c r="A34" t="s">
        <v>36</v>
      </c>
      <c r="B34">
        <f>+'IIP PIIE data'!G34</f>
        <v>7281944</v>
      </c>
      <c r="C34">
        <f>+'IIP PIIE data'!H34</f>
        <v>5776339</v>
      </c>
      <c r="D34">
        <f t="shared" si="1"/>
        <v>9357199</v>
      </c>
      <c r="E34">
        <f t="shared" si="2"/>
        <v>15936280</v>
      </c>
      <c r="F34">
        <f>+'IIP PIIE data'!E34</f>
        <v>6647696</v>
      </c>
      <c r="G34">
        <f>+'IIP PIIE data'!F34</f>
        <v>6051072</v>
      </c>
      <c r="H34">
        <f>+'IIP PIIE data'!C34</f>
        <v>2709503</v>
      </c>
      <c r="I34">
        <f>+'IIP PIIE data'!D34</f>
        <v>9885208</v>
      </c>
      <c r="J34">
        <f>+'IIP PIIE data'!I34</f>
        <v>4375235</v>
      </c>
      <c r="K34">
        <f>+'IIP PIIE data'!J34</f>
        <v>5345826</v>
      </c>
      <c r="L34">
        <f>+'IIP PIIE data'!B34</f>
        <v>470884</v>
      </c>
      <c r="M34" s="4">
        <f>+'IIP PIIE data'!K34</f>
        <v>-5503555</v>
      </c>
      <c r="N34">
        <f>+B34-C34+D34-E34+J34-K34+L34-M34-'IIP PIIE data'!L34</f>
        <v>0</v>
      </c>
    </row>
    <row r="35" spans="1:14" x14ac:dyDescent="0.25">
      <c r="A35" t="s">
        <v>37</v>
      </c>
      <c r="B35">
        <f>+'IIP PIIE data'!G35</f>
        <v>7590360</v>
      </c>
      <c r="C35">
        <f>+'IIP PIIE data'!H35</f>
        <v>6022517</v>
      </c>
      <c r="D35">
        <f t="shared" si="1"/>
        <v>9984146</v>
      </c>
      <c r="E35">
        <f t="shared" si="2"/>
        <v>16421470</v>
      </c>
      <c r="F35">
        <f>+'IIP PIIE data'!E35</f>
        <v>7101816</v>
      </c>
      <c r="G35">
        <f>+'IIP PIIE data'!F35</f>
        <v>6352073</v>
      </c>
      <c r="H35">
        <f>+'IIP PIIE data'!C35</f>
        <v>2882330</v>
      </c>
      <c r="I35">
        <f>+'IIP PIIE data'!D35</f>
        <v>10069397</v>
      </c>
      <c r="J35">
        <f>+'IIP PIIE data'!I35</f>
        <v>4309978</v>
      </c>
      <c r="K35">
        <f>+'IIP PIIE data'!J35</f>
        <v>5473798</v>
      </c>
      <c r="L35">
        <f>+'IIP PIIE data'!B35</f>
        <v>477865</v>
      </c>
      <c r="M35" s="4">
        <f>+'IIP PIIE data'!K35</f>
        <v>-5490052</v>
      </c>
      <c r="N35">
        <f>+B35-C35+D35-E35+J35-K35+L35-M35-'IIP PIIE data'!L35</f>
        <v>0</v>
      </c>
    </row>
    <row r="36" spans="1:14" x14ac:dyDescent="0.25">
      <c r="A36" t="s">
        <v>38</v>
      </c>
      <c r="B36">
        <f>+'IIP PIIE data'!G36</f>
        <v>7349004</v>
      </c>
      <c r="C36">
        <f>+'IIP PIIE data'!H36</f>
        <v>6113129</v>
      </c>
      <c r="D36">
        <f t="shared" si="1"/>
        <v>9693576</v>
      </c>
      <c r="E36">
        <f t="shared" si="2"/>
        <v>16568406</v>
      </c>
      <c r="F36">
        <f>+'IIP PIIE data'!E36</f>
        <v>6828948</v>
      </c>
      <c r="G36">
        <f>+'IIP PIIE data'!F36</f>
        <v>6436702</v>
      </c>
      <c r="H36">
        <f>+'IIP PIIE data'!C36</f>
        <v>2864628</v>
      </c>
      <c r="I36">
        <f>+'IIP PIIE data'!D36</f>
        <v>10131704</v>
      </c>
      <c r="J36">
        <f>+'IIP PIIE data'!I36</f>
        <v>4396875</v>
      </c>
      <c r="K36">
        <f>+'IIP PIIE data'!J36</f>
        <v>5489920</v>
      </c>
      <c r="L36">
        <f>+'IIP PIIE data'!B36</f>
        <v>443987</v>
      </c>
      <c r="M36" s="4">
        <f>+'IIP PIIE data'!K36</f>
        <v>-6206947</v>
      </c>
      <c r="N36">
        <f>+B36-C36+D36-E36+J36-K36+L36-M36-'IIP PIIE data'!L36</f>
        <v>0</v>
      </c>
    </row>
    <row r="37" spans="1:14" x14ac:dyDescent="0.25">
      <c r="A37" t="s">
        <v>39</v>
      </c>
      <c r="B37">
        <f>+'IIP PIIE data'!G37</f>
        <v>7242129</v>
      </c>
      <c r="C37">
        <f>+'IIP PIIE data'!H37</f>
        <v>6378893</v>
      </c>
      <c r="D37">
        <f t="shared" si="1"/>
        <v>9627215</v>
      </c>
      <c r="E37">
        <f t="shared" si="2"/>
        <v>16921786</v>
      </c>
      <c r="F37">
        <f>+'IIP PIIE data'!E37</f>
        <v>6770629</v>
      </c>
      <c r="G37">
        <f>+'IIP PIIE data'!F37</f>
        <v>6642507</v>
      </c>
      <c r="H37">
        <f>+'IIP PIIE data'!C37</f>
        <v>2856586</v>
      </c>
      <c r="I37">
        <f>+'IIP PIIE data'!D37</f>
        <v>10279279</v>
      </c>
      <c r="J37">
        <f>+'IIP PIIE data'!I37</f>
        <v>4251213</v>
      </c>
      <c r="K37">
        <f>+'IIP PIIE data'!J37</f>
        <v>5360849</v>
      </c>
      <c r="L37">
        <f>+'IIP PIIE data'!B37</f>
        <v>434251</v>
      </c>
      <c r="M37" s="4">
        <f>+'IIP PIIE data'!K37</f>
        <v>-7021188</v>
      </c>
      <c r="N37">
        <f>+B37-C37+D37-E37+J37-K37+L37-M37-'IIP PIIE data'!L37</f>
        <v>0</v>
      </c>
    </row>
    <row r="38" spans="1:14" x14ac:dyDescent="0.25">
      <c r="A38" t="s">
        <v>40</v>
      </c>
      <c r="B38">
        <f>+'IIP PIIE data'!G38</f>
        <v>7450882</v>
      </c>
      <c r="C38">
        <f>+'IIP PIIE data'!H38</f>
        <v>6641602</v>
      </c>
      <c r="D38">
        <f t="shared" si="1"/>
        <v>10032142</v>
      </c>
      <c r="E38">
        <f t="shared" si="2"/>
        <v>17135059</v>
      </c>
      <c r="F38">
        <f>+'IIP PIIE data'!E38</f>
        <v>7174471</v>
      </c>
      <c r="G38">
        <f>+'IIP PIIE data'!F38</f>
        <v>6728462</v>
      </c>
      <c r="H38">
        <f>+'IIP PIIE data'!C38</f>
        <v>2857671</v>
      </c>
      <c r="I38">
        <f>+'IIP PIIE data'!D38</f>
        <v>10406597</v>
      </c>
      <c r="J38">
        <f>+'IIP PIIE data'!I38</f>
        <v>4246561</v>
      </c>
      <c r="K38">
        <f>+'IIP PIIE data'!J38</f>
        <v>5420749</v>
      </c>
      <c r="L38">
        <f>+'IIP PIIE data'!B38</f>
        <v>418485</v>
      </c>
      <c r="M38" s="4">
        <f>+'IIP PIIE data'!K38</f>
        <v>-6960663</v>
      </c>
      <c r="N38">
        <f>+B38-C38+D38-E38+J38-K38+L38-M38-'IIP PIIE data'!L38</f>
        <v>0</v>
      </c>
    </row>
    <row r="39" spans="1:14" x14ac:dyDescent="0.25">
      <c r="A39" t="s">
        <v>41</v>
      </c>
      <c r="B39">
        <f>+'IIP PIIE data'!G39</f>
        <v>7490804</v>
      </c>
      <c r="C39">
        <f>+'IIP PIIE data'!H39</f>
        <v>6701131</v>
      </c>
      <c r="D39">
        <f t="shared" si="1"/>
        <v>10137741</v>
      </c>
      <c r="E39">
        <f t="shared" si="2"/>
        <v>17163769</v>
      </c>
      <c r="F39">
        <f>+'IIP PIIE data'!E39</f>
        <v>7311250</v>
      </c>
      <c r="G39">
        <f>+'IIP PIIE data'!F39</f>
        <v>6659703</v>
      </c>
      <c r="H39">
        <f>+'IIP PIIE data'!C39</f>
        <v>2826491</v>
      </c>
      <c r="I39">
        <f>+'IIP PIIE data'!D39</f>
        <v>10504066</v>
      </c>
      <c r="J39">
        <f>+'IIP PIIE data'!I39</f>
        <v>4151733</v>
      </c>
      <c r="K39">
        <f>+'IIP PIIE data'!J39</f>
        <v>5253935</v>
      </c>
      <c r="L39">
        <f>+'IIP PIIE data'!B39</f>
        <v>415377</v>
      </c>
      <c r="M39" s="4">
        <f>+'IIP PIIE data'!K39</f>
        <v>-6874739</v>
      </c>
      <c r="N39">
        <f>+B39-C39+D39-E39+J39-K39+L39-M39-'IIP PIIE data'!L39</f>
        <v>0</v>
      </c>
    </row>
    <row r="40" spans="1:14" x14ac:dyDescent="0.25">
      <c r="A40" t="s">
        <v>42</v>
      </c>
      <c r="B40">
        <f>+'IIP PIIE data'!G40</f>
        <v>6899499</v>
      </c>
      <c r="C40">
        <f>+'IIP PIIE data'!H40</f>
        <v>6383806</v>
      </c>
      <c r="D40">
        <f t="shared" si="1"/>
        <v>9273681</v>
      </c>
      <c r="E40">
        <f t="shared" si="2"/>
        <v>16512952</v>
      </c>
      <c r="F40">
        <f>+'IIP PIIE data'!E40</f>
        <v>6545989</v>
      </c>
      <c r="G40">
        <f>+'IIP PIIE data'!F40</f>
        <v>6094427</v>
      </c>
      <c r="H40">
        <f>+'IIP PIIE data'!C40</f>
        <v>2727692</v>
      </c>
      <c r="I40">
        <f>+'IIP PIIE data'!D40</f>
        <v>10418525</v>
      </c>
      <c r="J40">
        <f>+'IIP PIIE data'!I40</f>
        <v>4112570</v>
      </c>
      <c r="K40">
        <f>+'IIP PIIE data'!J40</f>
        <v>5272395</v>
      </c>
      <c r="L40">
        <f>+'IIP PIIE data'!B40</f>
        <v>400352</v>
      </c>
      <c r="M40" s="4">
        <f>+'IIP PIIE data'!K40</f>
        <v>-7427021</v>
      </c>
      <c r="N40">
        <f>+B40-C40+D40-E40+J40-K40+L40-M40-'IIP PIIE data'!L40</f>
        <v>0</v>
      </c>
    </row>
    <row r="41" spans="1:14" x14ac:dyDescent="0.25">
      <c r="A41" t="s">
        <v>43</v>
      </c>
      <c r="B41">
        <f>+'IIP PIIE data'!G41</f>
        <v>7057108</v>
      </c>
      <c r="C41">
        <f>+'IIP PIIE data'!H41</f>
        <v>6729220</v>
      </c>
      <c r="D41">
        <f t="shared" si="1"/>
        <v>9439896</v>
      </c>
      <c r="E41">
        <f t="shared" si="2"/>
        <v>16645846</v>
      </c>
      <c r="F41">
        <f>+'IIP PIIE data'!E41</f>
        <v>6756163</v>
      </c>
      <c r="G41">
        <f>+'IIP PIIE data'!F41</f>
        <v>6209080</v>
      </c>
      <c r="H41">
        <f>+'IIP PIIE data'!C41</f>
        <v>2683733</v>
      </c>
      <c r="I41">
        <f>+'IIP PIIE data'!D41</f>
        <v>10436766</v>
      </c>
      <c r="J41">
        <f>+'IIP PIIE data'!I41</f>
        <v>3977771</v>
      </c>
      <c r="K41">
        <f>+'IIP PIIE data'!J41</f>
        <v>5128258</v>
      </c>
      <c r="L41">
        <f>+'IIP PIIE data'!B41</f>
        <v>383601</v>
      </c>
      <c r="M41" s="4">
        <f>+'IIP PIIE data'!K41</f>
        <v>-7590470</v>
      </c>
      <c r="N41">
        <f>+B41-C41+D41-E41+J41-K41+L41-M41-'IIP PIIE data'!L41</f>
        <v>0</v>
      </c>
    </row>
    <row r="42" spans="1:14" x14ac:dyDescent="0.25">
      <c r="A42" t="s">
        <v>44</v>
      </c>
      <c r="B42">
        <f>+'IIP PIIE data'!G42</f>
        <v>7091226</v>
      </c>
      <c r="C42">
        <f>+'IIP PIIE data'!H42</f>
        <v>6826316</v>
      </c>
      <c r="D42">
        <f t="shared" si="1"/>
        <v>9418001</v>
      </c>
      <c r="E42">
        <f t="shared" si="2"/>
        <v>16878023</v>
      </c>
      <c r="F42">
        <f>+'IIP PIIE data'!E42</f>
        <v>6665318</v>
      </c>
      <c r="G42">
        <f>+'IIP PIIE data'!F42</f>
        <v>6138131</v>
      </c>
      <c r="H42">
        <f>+'IIP PIIE data'!C42</f>
        <v>2752683</v>
      </c>
      <c r="I42">
        <f>+'IIP PIIE data'!D42</f>
        <v>10739892</v>
      </c>
      <c r="J42">
        <f>+'IIP PIIE data'!I42</f>
        <v>4029755</v>
      </c>
      <c r="K42">
        <f>+'IIP PIIE data'!J42</f>
        <v>5188589</v>
      </c>
      <c r="L42">
        <f>+'IIP PIIE data'!B42</f>
        <v>432011</v>
      </c>
      <c r="M42" s="4">
        <f>+'IIP PIIE data'!K42</f>
        <v>-7886675</v>
      </c>
      <c r="N42">
        <f>+B42-C42+D42-E42+J42-K42+L42-M42-'IIP PIIE data'!L42</f>
        <v>0</v>
      </c>
    </row>
    <row r="43" spans="1:14" x14ac:dyDescent="0.25">
      <c r="A43" t="s">
        <v>45</v>
      </c>
      <c r="B43">
        <f>+'IIP PIIE data'!G43</f>
        <v>7066510</v>
      </c>
      <c r="C43">
        <f>+'IIP PIIE data'!H43</f>
        <v>7073356</v>
      </c>
      <c r="D43">
        <f t="shared" si="1"/>
        <v>9512540</v>
      </c>
      <c r="E43">
        <f t="shared" si="2"/>
        <v>17150511</v>
      </c>
      <c r="F43">
        <f>+'IIP PIIE data'!E43</f>
        <v>6728339</v>
      </c>
      <c r="G43">
        <f>+'IIP PIIE data'!F43</f>
        <v>6185650</v>
      </c>
      <c r="H43">
        <f>+'IIP PIIE data'!C43</f>
        <v>2784201</v>
      </c>
      <c r="I43">
        <f>+'IIP PIIE data'!D43</f>
        <v>10964861</v>
      </c>
      <c r="J43">
        <f>+'IIP PIIE data'!I43</f>
        <v>4148987</v>
      </c>
      <c r="K43">
        <f>+'IIP PIIE data'!J43</f>
        <v>5353433</v>
      </c>
      <c r="L43">
        <f>+'IIP PIIE data'!B43</f>
        <v>454415</v>
      </c>
      <c r="M43" s="4">
        <f>+'IIP PIIE data'!K43</f>
        <v>-8340977</v>
      </c>
      <c r="N43">
        <f>+B43-C43+D43-E43+J43-K43+L43-M43-'IIP PIIE data'!L43</f>
        <v>0</v>
      </c>
    </row>
    <row r="44" spans="1:14" x14ac:dyDescent="0.25">
      <c r="A44" t="s">
        <v>46</v>
      </c>
      <c r="B44">
        <f>+'IIP PIIE data'!G44</f>
        <v>7443347</v>
      </c>
      <c r="C44">
        <f>+'IIP PIIE data'!H44</f>
        <v>7376944</v>
      </c>
      <c r="D44">
        <f t="shared" si="1"/>
        <v>9952714</v>
      </c>
      <c r="E44">
        <f t="shared" si="2"/>
        <v>17511422</v>
      </c>
      <c r="F44">
        <f>+'IIP PIIE data'!E44</f>
        <v>7148103</v>
      </c>
      <c r="G44">
        <f>+'IIP PIIE data'!F44</f>
        <v>6489070</v>
      </c>
      <c r="H44">
        <f>+'IIP PIIE data'!C44</f>
        <v>2804611</v>
      </c>
      <c r="I44">
        <f>+'IIP PIIE data'!D44</f>
        <v>11022352</v>
      </c>
      <c r="J44">
        <f>+'IIP PIIE data'!I44</f>
        <v>4128412</v>
      </c>
      <c r="K44">
        <f>+'IIP PIIE data'!J44</f>
        <v>5249118</v>
      </c>
      <c r="L44">
        <f>+'IIP PIIE data'!B44</f>
        <v>457105</v>
      </c>
      <c r="M44" s="4">
        <f>+'IIP PIIE data'!K44</f>
        <v>-8104523</v>
      </c>
      <c r="N44">
        <f>+B44-C44+D44-E44+J44-K44+L44-M44-'IIP PIIE data'!L44</f>
        <v>0</v>
      </c>
    </row>
    <row r="45" spans="1:14" x14ac:dyDescent="0.25">
      <c r="A45" t="s">
        <v>47</v>
      </c>
      <c r="B45">
        <f>+'IIP PIIE data'!G45</f>
        <v>7403191</v>
      </c>
      <c r="C45">
        <f>+'IIP PIIE data'!H45</f>
        <v>7510517</v>
      </c>
      <c r="D45">
        <f t="shared" si="1"/>
        <v>9882284</v>
      </c>
      <c r="E45">
        <f t="shared" si="2"/>
        <v>17359963</v>
      </c>
      <c r="F45">
        <f>+'IIP PIIE data'!E45</f>
        <v>7146320</v>
      </c>
      <c r="G45">
        <f>+'IIP PIIE data'!F45</f>
        <v>6570218</v>
      </c>
      <c r="H45">
        <f>+'IIP PIIE data'!C45</f>
        <v>2735964</v>
      </c>
      <c r="I45">
        <f>+'IIP PIIE data'!D45</f>
        <v>10789745</v>
      </c>
      <c r="J45">
        <f>+'IIP PIIE data'!I45</f>
        <v>3990657</v>
      </c>
      <c r="K45">
        <f>+'IIP PIIE data'!J45</f>
        <v>5128002</v>
      </c>
      <c r="L45">
        <f>+'IIP PIIE data'!B45</f>
        <v>405785</v>
      </c>
      <c r="M45" s="4">
        <f>+'IIP PIIE data'!K45</f>
        <v>-8258387</v>
      </c>
      <c r="N45">
        <f>+B45-C45+D45-E45+J45-K45+L45-M45-'IIP PIIE data'!L45</f>
        <v>0</v>
      </c>
    </row>
    <row r="46" spans="1:14" x14ac:dyDescent="0.25">
      <c r="A46" t="s">
        <v>48</v>
      </c>
      <c r="B46">
        <f>+'IIP PIIE data'!G46</f>
        <v>7856674</v>
      </c>
      <c r="C46">
        <f>+'IIP PIIE data'!H46</f>
        <v>7893281</v>
      </c>
      <c r="D46">
        <f t="shared" si="1"/>
        <v>10587995</v>
      </c>
      <c r="E46">
        <f t="shared" si="2"/>
        <v>17907328</v>
      </c>
      <c r="F46">
        <f>+'IIP PIIE data'!E46</f>
        <v>7712310</v>
      </c>
      <c r="G46">
        <f>+'IIP PIIE data'!F46</f>
        <v>7008686</v>
      </c>
      <c r="H46">
        <f>+'IIP PIIE data'!C46</f>
        <v>2875685</v>
      </c>
      <c r="I46">
        <f>+'IIP PIIE data'!D46</f>
        <v>10898642</v>
      </c>
      <c r="J46">
        <f>+'IIP PIIE data'!I46</f>
        <v>4073288</v>
      </c>
      <c r="K46">
        <f>+'IIP PIIE data'!J46</f>
        <v>5281692</v>
      </c>
      <c r="L46">
        <f>+'IIP PIIE data'!B46</f>
        <v>433093</v>
      </c>
      <c r="M46" s="4">
        <f>+'IIP PIIE data'!K46</f>
        <v>-8091781</v>
      </c>
      <c r="N46">
        <f>+B46-C46+D46-E46+J46-K46+L46-M46-'IIP PIIE data'!L46</f>
        <v>0</v>
      </c>
    </row>
    <row r="47" spans="1:14" x14ac:dyDescent="0.25">
      <c r="A47" t="s">
        <v>49</v>
      </c>
      <c r="B47">
        <f>+'IIP PIIE data'!G47</f>
        <v>8151534</v>
      </c>
      <c r="C47">
        <f>+'IIP PIIE data'!H47</f>
        <v>8100045</v>
      </c>
      <c r="D47">
        <f t="shared" si="1"/>
        <v>11197846</v>
      </c>
      <c r="E47">
        <f t="shared" si="2"/>
        <v>18444213</v>
      </c>
      <c r="F47">
        <f>+'IIP PIIE data'!E47</f>
        <v>8206770</v>
      </c>
      <c r="G47">
        <f>+'IIP PIIE data'!F47</f>
        <v>7190983</v>
      </c>
      <c r="H47">
        <f>+'IIP PIIE data'!C47</f>
        <v>2991076</v>
      </c>
      <c r="I47">
        <f>+'IIP PIIE data'!D47</f>
        <v>11253230</v>
      </c>
      <c r="J47">
        <f>+'IIP PIIE data'!I47</f>
        <v>4183801</v>
      </c>
      <c r="K47">
        <f>+'IIP PIIE data'!J47</f>
        <v>5421086</v>
      </c>
      <c r="L47">
        <f>+'IIP PIIE data'!B47</f>
        <v>435670</v>
      </c>
      <c r="M47" s="4">
        <f>+'IIP PIIE data'!K47</f>
        <v>-7959439</v>
      </c>
      <c r="N47">
        <f>+B47-C47+D47-E47+J47-K47+L47-M47-'IIP PIIE data'!L47</f>
        <v>0</v>
      </c>
    </row>
    <row r="48" spans="1:14" x14ac:dyDescent="0.25">
      <c r="A48" t="s">
        <v>50</v>
      </c>
      <c r="B48">
        <f>+'IIP PIIE data'!G48</f>
        <v>8643317</v>
      </c>
      <c r="C48">
        <f>+'IIP PIIE data'!H48</f>
        <v>8411848</v>
      </c>
      <c r="D48">
        <f t="shared" si="1"/>
        <v>11821708</v>
      </c>
      <c r="E48">
        <f t="shared" si="2"/>
        <v>19039406</v>
      </c>
      <c r="F48">
        <f>+'IIP PIIE data'!E48</f>
        <v>8724834</v>
      </c>
      <c r="G48">
        <f>+'IIP PIIE data'!F48</f>
        <v>7550790</v>
      </c>
      <c r="H48">
        <f>+'IIP PIIE data'!C48</f>
        <v>3096874</v>
      </c>
      <c r="I48">
        <f>+'IIP PIIE data'!D48</f>
        <v>11488616</v>
      </c>
      <c r="J48">
        <f>+'IIP PIIE data'!I48</f>
        <v>4298105</v>
      </c>
      <c r="K48">
        <f>+'IIP PIIE data'!J48</f>
        <v>5537613</v>
      </c>
      <c r="L48">
        <f>+'IIP PIIE data'!B48</f>
        <v>448217</v>
      </c>
      <c r="M48" s="4">
        <f>+'IIP PIIE data'!K48</f>
        <v>-7743743</v>
      </c>
      <c r="N48">
        <f>+B48-C48+D48-E48+J48-K48+L48-M48-'IIP PIIE data'!L48</f>
        <v>0</v>
      </c>
    </row>
    <row r="49" spans="1:14" x14ac:dyDescent="0.25">
      <c r="A49" t="s">
        <v>51</v>
      </c>
      <c r="B49">
        <f>+'IIP PIIE data'!G49</f>
        <v>8893940</v>
      </c>
      <c r="C49">
        <f>+'IIP PIIE data'!H49</f>
        <v>8835252</v>
      </c>
      <c r="D49">
        <f t="shared" si="1"/>
        <v>12413733</v>
      </c>
      <c r="E49">
        <f t="shared" si="2"/>
        <v>19398286</v>
      </c>
      <c r="F49">
        <f>+'IIP PIIE data'!E49</f>
        <v>9118138</v>
      </c>
      <c r="G49">
        <f>+'IIP PIIE data'!F49</f>
        <v>7941551</v>
      </c>
      <c r="H49">
        <f>+'IIP PIIE data'!C49</f>
        <v>3295595</v>
      </c>
      <c r="I49">
        <f>+'IIP PIIE data'!D49</f>
        <v>11456735</v>
      </c>
      <c r="J49">
        <f>+'IIP PIIE data'!I49</f>
        <v>4263877</v>
      </c>
      <c r="K49">
        <f>+'IIP PIIE data'!J49</f>
        <v>5656082</v>
      </c>
      <c r="L49">
        <f>+'IIP PIIE data'!B49</f>
        <v>449703</v>
      </c>
      <c r="M49" s="4">
        <f>+'IIP PIIE data'!K49</f>
        <v>-7830723</v>
      </c>
      <c r="N49">
        <f>+B49-C49+D49-E49+J49-K49+L49-M49-'IIP PIIE data'!L49</f>
        <v>0</v>
      </c>
    </row>
    <row r="50" spans="1:14" x14ac:dyDescent="0.25">
      <c r="A50" t="s">
        <v>52</v>
      </c>
      <c r="B50">
        <f>+'IIP PIIE data'!G50</f>
        <v>8583542</v>
      </c>
      <c r="C50">
        <f>+'IIP PIIE data'!H50</f>
        <v>8768864</v>
      </c>
      <c r="D50">
        <f t="shared" si="1"/>
        <v>12505047</v>
      </c>
      <c r="E50">
        <f t="shared" si="2"/>
        <v>19391459</v>
      </c>
      <c r="F50">
        <f>+'IIP PIIE data'!E50</f>
        <v>9140032</v>
      </c>
      <c r="G50">
        <f>+'IIP PIIE data'!F50</f>
        <v>7980926</v>
      </c>
      <c r="H50">
        <f>+'IIP PIIE data'!C50</f>
        <v>3365015</v>
      </c>
      <c r="I50">
        <f>+'IIP PIIE data'!D50</f>
        <v>11410533</v>
      </c>
      <c r="J50">
        <f>+'IIP PIIE data'!I50</f>
        <v>4427294</v>
      </c>
      <c r="K50">
        <f>+'IIP PIIE data'!J50</f>
        <v>5821395</v>
      </c>
      <c r="L50">
        <f>+'IIP PIIE data'!B50</f>
        <v>461349</v>
      </c>
      <c r="M50" s="4">
        <f>+'IIP PIIE data'!K50</f>
        <v>-7944390</v>
      </c>
      <c r="N50">
        <f>+B50-C50+D50-E50+J50-K50+L50-M50-'IIP PIIE data'!L50</f>
        <v>0</v>
      </c>
    </row>
    <row r="51" spans="1:14" x14ac:dyDescent="0.25">
      <c r="A51" t="s">
        <v>53</v>
      </c>
      <c r="B51">
        <f>+'IIP PIIE data'!G51</f>
        <v>8464474</v>
      </c>
      <c r="C51">
        <f>+'IIP PIIE data'!H51</f>
        <v>8920802</v>
      </c>
      <c r="D51">
        <f t="shared" si="1"/>
        <v>12213782</v>
      </c>
      <c r="E51">
        <f t="shared" si="2"/>
        <v>19461236</v>
      </c>
      <c r="F51">
        <f>+'IIP PIIE data'!E51</f>
        <v>8845101</v>
      </c>
      <c r="G51">
        <f>+'IIP PIIE data'!F51</f>
        <v>8144340</v>
      </c>
      <c r="H51">
        <f>+'IIP PIIE data'!C51</f>
        <v>3368681</v>
      </c>
      <c r="I51">
        <f>+'IIP PIIE data'!D51</f>
        <v>11316896</v>
      </c>
      <c r="J51">
        <f>+'IIP PIIE data'!I51</f>
        <v>4286364</v>
      </c>
      <c r="K51">
        <f>+'IIP PIIE data'!J51</f>
        <v>6009996</v>
      </c>
      <c r="L51">
        <f>+'IIP PIIE data'!B51</f>
        <v>440925</v>
      </c>
      <c r="M51" s="4">
        <f>+'IIP PIIE data'!K51</f>
        <v>-8915229</v>
      </c>
      <c r="N51">
        <f>+B51-C51+D51-E51+J51-K51+L51-M51-'IIP PIIE data'!L51</f>
        <v>0</v>
      </c>
    </row>
    <row r="52" spans="1:14" x14ac:dyDescent="0.25">
      <c r="A52" t="s">
        <v>54</v>
      </c>
      <c r="B52">
        <f>+'IIP PIIE data'!G52</f>
        <v>8545109</v>
      </c>
      <c r="C52">
        <f>+'IIP PIIE data'!H52</f>
        <v>9519052</v>
      </c>
      <c r="D52">
        <f t="shared" si="1"/>
        <v>12403918</v>
      </c>
      <c r="E52">
        <f t="shared" si="2"/>
        <v>19857455</v>
      </c>
      <c r="F52">
        <f>+'IIP PIIE data'!E52</f>
        <v>8980931</v>
      </c>
      <c r="G52">
        <f>+'IIP PIIE data'!F52</f>
        <v>8529094</v>
      </c>
      <c r="H52">
        <f>+'IIP PIIE data'!C52</f>
        <v>3422987</v>
      </c>
      <c r="I52">
        <f>+'IIP PIIE data'!D52</f>
        <v>11328361</v>
      </c>
      <c r="J52">
        <f>+'IIP PIIE data'!I52</f>
        <v>4241964</v>
      </c>
      <c r="K52">
        <f>+'IIP PIIE data'!J52</f>
        <v>5972408</v>
      </c>
      <c r="L52">
        <f>+'IIP PIIE data'!B52</f>
        <v>423036</v>
      </c>
      <c r="M52" s="4">
        <f>+'IIP PIIE data'!K52</f>
        <v>-9668234</v>
      </c>
      <c r="N52">
        <f>+B52-C52+D52-E52+J52-K52+L52-M52-'IIP PIIE data'!L52</f>
        <v>0</v>
      </c>
    </row>
    <row r="53" spans="1:14" x14ac:dyDescent="0.25">
      <c r="A53" t="s">
        <v>55</v>
      </c>
      <c r="B53">
        <f>+'IIP PIIE data'!G53</f>
        <v>7417363</v>
      </c>
      <c r="C53">
        <f>+'IIP PIIE data'!H53</f>
        <v>8393517</v>
      </c>
      <c r="D53">
        <f t="shared" si="1"/>
        <v>11322472</v>
      </c>
      <c r="E53">
        <f t="shared" si="2"/>
        <v>18844156</v>
      </c>
      <c r="F53">
        <f>+'IIP PIIE data'!E53</f>
        <v>7899563</v>
      </c>
      <c r="G53">
        <f>+'IIP PIIE data'!F53</f>
        <v>7539222</v>
      </c>
      <c r="H53">
        <f>+'IIP PIIE data'!C53</f>
        <v>3422909</v>
      </c>
      <c r="I53">
        <f>+'IIP PIIE data'!D53</f>
        <v>11304934</v>
      </c>
      <c r="J53">
        <f>+'IIP PIIE data'!I53</f>
        <v>4468262</v>
      </c>
      <c r="K53">
        <f>+'IIP PIIE data'!J53</f>
        <v>6257357</v>
      </c>
      <c r="L53">
        <f>+'IIP PIIE data'!B53</f>
        <v>449070</v>
      </c>
      <c r="M53" s="4">
        <f>+'IIP PIIE data'!K53</f>
        <v>-9795821</v>
      </c>
      <c r="N53">
        <f>+B53-C53+D53-E53+J53-K53+L53-M53-'IIP PIIE data'!L53</f>
        <v>0</v>
      </c>
    </row>
    <row r="54" spans="1:14" x14ac:dyDescent="0.25">
      <c r="A54" t="s">
        <v>56</v>
      </c>
      <c r="B54">
        <f>+'IIP PIIE data'!G54</f>
        <v>8024457</v>
      </c>
      <c r="C54">
        <f>+'IIP PIIE data'!H54</f>
        <v>9299049</v>
      </c>
      <c r="D54">
        <f t="shared" si="1"/>
        <v>12080953</v>
      </c>
      <c r="E54">
        <f t="shared" si="2"/>
        <v>19960715</v>
      </c>
      <c r="F54">
        <f>+'IIP PIIE data'!E54</f>
        <v>8687158</v>
      </c>
      <c r="G54">
        <f>+'IIP PIIE data'!F54</f>
        <v>8264823</v>
      </c>
      <c r="H54">
        <f>+'IIP PIIE data'!C54</f>
        <v>3393795</v>
      </c>
      <c r="I54">
        <f>+'IIP PIIE data'!D54</f>
        <v>11695892</v>
      </c>
      <c r="J54">
        <f>+'IIP PIIE data'!I54</f>
        <v>4617807</v>
      </c>
      <c r="K54">
        <f>+'IIP PIIE data'!J54</f>
        <v>6301690</v>
      </c>
      <c r="L54">
        <f>+'IIP PIIE data'!B54</f>
        <v>452735</v>
      </c>
      <c r="M54" s="4">
        <f>+'IIP PIIE data'!K54</f>
        <v>-10349908</v>
      </c>
      <c r="N54">
        <f>+B54-C54+D54-E54+J54-K54+L54-M54-'IIP PIIE data'!L54</f>
        <v>0</v>
      </c>
    </row>
    <row r="55" spans="1:14" x14ac:dyDescent="0.25">
      <c r="A55" t="s">
        <v>57</v>
      </c>
      <c r="B55">
        <f>+'IIP PIIE data'!G55</f>
        <v>8281724</v>
      </c>
      <c r="C55">
        <f>+'IIP PIIE data'!H55</f>
        <v>9650968</v>
      </c>
      <c r="D55">
        <f t="shared" si="1"/>
        <v>12430218</v>
      </c>
      <c r="E55">
        <f t="shared" si="2"/>
        <v>20539339</v>
      </c>
      <c r="F55">
        <f>+'IIP PIIE data'!E55</f>
        <v>8894576</v>
      </c>
      <c r="G55">
        <f>+'IIP PIIE data'!F55</f>
        <v>8610341</v>
      </c>
      <c r="H55">
        <f>+'IIP PIIE data'!C55</f>
        <v>3535642</v>
      </c>
      <c r="I55">
        <f>+'IIP PIIE data'!D55</f>
        <v>11928998</v>
      </c>
      <c r="J55">
        <f>+'IIP PIIE data'!I55</f>
        <v>4589517</v>
      </c>
      <c r="K55">
        <f>+'IIP PIIE data'!J55</f>
        <v>6351254</v>
      </c>
      <c r="L55">
        <f>+'IIP PIIE data'!B55</f>
        <v>485635</v>
      </c>
      <c r="M55" s="4">
        <f>+'IIP PIIE data'!K55</f>
        <v>-10738701</v>
      </c>
      <c r="N55">
        <f>+B55-C55+D55-E55+J55-K55+L55-M55-'IIP PIIE data'!L55</f>
        <v>0</v>
      </c>
    </row>
    <row r="56" spans="1:14" x14ac:dyDescent="0.25">
      <c r="A56" t="s">
        <v>58</v>
      </c>
      <c r="B56">
        <f>+'IIP PIIE data'!G56</f>
        <v>8177891</v>
      </c>
      <c r="C56">
        <f>+'IIP PIIE data'!H56</f>
        <v>9769223</v>
      </c>
      <c r="D56">
        <f t="shared" si="1"/>
        <v>12323222</v>
      </c>
      <c r="E56">
        <f t="shared" si="2"/>
        <v>21078447</v>
      </c>
      <c r="F56">
        <f>+'IIP PIIE data'!E56</f>
        <v>8722334</v>
      </c>
      <c r="G56">
        <f>+'IIP PIIE data'!F56</f>
        <v>8646374</v>
      </c>
      <c r="H56">
        <f>+'IIP PIIE data'!C56</f>
        <v>3600888</v>
      </c>
      <c r="I56">
        <f>+'IIP PIIE data'!D56</f>
        <v>12432073</v>
      </c>
      <c r="J56">
        <f>+'IIP PIIE data'!I56</f>
        <v>4709335</v>
      </c>
      <c r="K56">
        <f>+'IIP PIIE data'!J56</f>
        <v>6418414</v>
      </c>
      <c r="L56">
        <f>+'IIP PIIE data'!B56</f>
        <v>504858</v>
      </c>
      <c r="M56" s="4">
        <f>+'IIP PIIE data'!K56</f>
        <v>-11520386</v>
      </c>
      <c r="N56">
        <f>+B56-C56+D56-E56+J56-K56+L56-M56-'IIP PIIE data'!L56</f>
        <v>0</v>
      </c>
    </row>
    <row r="57" spans="1:14" x14ac:dyDescent="0.25">
      <c r="A57" t="s">
        <v>59</v>
      </c>
      <c r="B57">
        <f>+'IIP PIIE data'!G57</f>
        <v>8668834</v>
      </c>
      <c r="C57">
        <f>+'IIP PIIE data'!H57</f>
        <v>10454728</v>
      </c>
      <c r="D57">
        <f t="shared" si="1"/>
        <v>13124172</v>
      </c>
      <c r="E57">
        <f t="shared" si="2"/>
        <v>21763567</v>
      </c>
      <c r="F57">
        <f>+'IIP PIIE data'!E57</f>
        <v>9478014</v>
      </c>
      <c r="G57">
        <f>+'IIP PIIE data'!F57</f>
        <v>9296241</v>
      </c>
      <c r="H57">
        <f>+'IIP PIIE data'!C57</f>
        <v>3646158</v>
      </c>
      <c r="I57">
        <f>+'IIP PIIE data'!D57</f>
        <v>12467326</v>
      </c>
      <c r="J57">
        <f>+'IIP PIIE data'!I57</f>
        <v>4747358</v>
      </c>
      <c r="K57">
        <f>+'IIP PIIE data'!J57</f>
        <v>6523071</v>
      </c>
      <c r="L57">
        <f>+'IIP PIIE data'!B57</f>
        <v>514411</v>
      </c>
      <c r="M57" s="4">
        <f>+'IIP PIIE data'!K57</f>
        <v>-11666440</v>
      </c>
      <c r="N57">
        <f>+B57-C57+D57-E57+J57-K57+L57-M57-'IIP PIIE data'!L57</f>
        <v>0</v>
      </c>
    </row>
    <row r="58" spans="1:14" x14ac:dyDescent="0.25">
      <c r="A58" t="s">
        <v>60</v>
      </c>
      <c r="B58">
        <f>+'IIP PIIE data'!G58</f>
        <v>6896949</v>
      </c>
      <c r="C58">
        <f>+'IIP PIIE data'!H58</f>
        <v>8674131</v>
      </c>
      <c r="D58">
        <f t="shared" si="1"/>
        <v>10821176</v>
      </c>
      <c r="E58">
        <f t="shared" si="2"/>
        <v>20235332</v>
      </c>
      <c r="F58">
        <f>+'IIP PIIE data'!E58</f>
        <v>7442650</v>
      </c>
      <c r="G58">
        <f>+'IIP PIIE data'!F58</f>
        <v>7772135</v>
      </c>
      <c r="H58">
        <f>+'IIP PIIE data'!C58</f>
        <v>3378526</v>
      </c>
      <c r="I58">
        <f>+'IIP PIIE data'!D58</f>
        <v>12463197</v>
      </c>
      <c r="J58">
        <f>+'IIP PIIE data'!I58</f>
        <v>5452930</v>
      </c>
      <c r="K58">
        <f>+'IIP PIIE data'!J58</f>
        <v>7441818</v>
      </c>
      <c r="L58">
        <f>+'IIP PIIE data'!B58</f>
        <v>537473</v>
      </c>
      <c r="M58" s="4">
        <f>+'IIP PIIE data'!K58</f>
        <v>-12608703</v>
      </c>
      <c r="N58">
        <f>+B58-C58+D58-E58+J58-K58+L58-M58-'IIP PIIE data'!L58</f>
        <v>0</v>
      </c>
    </row>
    <row r="59" spans="1:14" x14ac:dyDescent="0.25">
      <c r="A59" t="s">
        <v>61</v>
      </c>
      <c r="B59">
        <f>+'IIP PIIE data'!G59</f>
        <v>7885500</v>
      </c>
      <c r="C59">
        <f>+'IIP PIIE data'!H59</f>
        <v>9993769</v>
      </c>
      <c r="D59">
        <f t="shared" si="1"/>
        <v>12182770</v>
      </c>
      <c r="E59">
        <f t="shared" si="2"/>
        <v>22388467</v>
      </c>
      <c r="F59">
        <f>+'IIP PIIE data'!E59</f>
        <v>8574871</v>
      </c>
      <c r="G59">
        <f>+'IIP PIIE data'!F59</f>
        <v>9320740</v>
      </c>
      <c r="H59">
        <f>+'IIP PIIE data'!C59</f>
        <v>3607899</v>
      </c>
      <c r="I59">
        <f>+'IIP PIIE data'!D59</f>
        <v>13067727</v>
      </c>
      <c r="J59">
        <f>+'IIP PIIE data'!I59</f>
        <v>5143322</v>
      </c>
      <c r="K59">
        <f>+'IIP PIIE data'!J59</f>
        <v>7036115</v>
      </c>
      <c r="L59">
        <f>+'IIP PIIE data'!B59</f>
        <v>585092</v>
      </c>
      <c r="M59" s="4">
        <f>+'IIP PIIE data'!K59</f>
        <v>-13599447</v>
      </c>
      <c r="N59">
        <f>+B59-C59+D59-E59+J59-K59+L59-M59-'IIP PIIE data'!L59</f>
        <v>0</v>
      </c>
    </row>
    <row r="60" spans="1:14" x14ac:dyDescent="0.25">
      <c r="A60" t="s">
        <v>62</v>
      </c>
      <c r="B60">
        <f>+'IIP PIIE data'!G60</f>
        <v>8332481</v>
      </c>
      <c r="C60">
        <f>+'IIP PIIE data'!H60</f>
        <v>10809986</v>
      </c>
      <c r="D60">
        <f t="shared" si="1"/>
        <v>12831199</v>
      </c>
      <c r="E60">
        <f t="shared" si="2"/>
        <v>23384521</v>
      </c>
      <c r="F60">
        <f>+'IIP PIIE data'!E60</f>
        <v>9142675</v>
      </c>
      <c r="G60">
        <f>+'IIP PIIE data'!F60</f>
        <v>10235520</v>
      </c>
      <c r="H60">
        <f>+'IIP PIIE data'!C60</f>
        <v>3688524</v>
      </c>
      <c r="I60">
        <f>+'IIP PIIE data'!D60</f>
        <v>13149001</v>
      </c>
      <c r="J60">
        <f>+'IIP PIIE data'!I60</f>
        <v>4956353</v>
      </c>
      <c r="K60">
        <f>+'IIP PIIE data'!J60</f>
        <v>7034325</v>
      </c>
      <c r="L60">
        <f>+'IIP PIIE data'!B60</f>
        <v>621237</v>
      </c>
      <c r="M60" s="4">
        <f>+'IIP PIIE data'!K60</f>
        <v>-14460621</v>
      </c>
      <c r="N60">
        <f>+B60-C60+D60-E60+J60-K60+L60-M60-'IIP PIIE data'!L60</f>
        <v>0</v>
      </c>
    </row>
    <row r="61" spans="1:14" x14ac:dyDescent="0.25">
      <c r="A61" t="s">
        <v>63</v>
      </c>
      <c r="B61">
        <f>+'IIP PIIE data'!G61</f>
        <v>9349445</v>
      </c>
      <c r="C61">
        <f>+'IIP PIIE data'!H61</f>
        <v>11875581</v>
      </c>
      <c r="D61">
        <f t="shared" si="1"/>
        <v>14399252</v>
      </c>
      <c r="E61">
        <f t="shared" si="2"/>
        <v>25171906</v>
      </c>
      <c r="F61">
        <f>+'IIP PIIE data'!E61</f>
        <v>10615016</v>
      </c>
      <c r="G61">
        <f>+'IIP PIIE data'!F61</f>
        <v>11834628</v>
      </c>
      <c r="H61">
        <f>+'IIP PIIE data'!C61</f>
        <v>3784236</v>
      </c>
      <c r="I61">
        <f>+'IIP PIIE data'!D61</f>
        <v>13337278</v>
      </c>
      <c r="J61">
        <f>+'IIP PIIE data'!I61</f>
        <v>5101197</v>
      </c>
      <c r="K61">
        <f>+'IIP PIIE data'!J61</f>
        <v>7144022</v>
      </c>
      <c r="L61">
        <f>+'IIP PIIE data'!B61</f>
        <v>627306</v>
      </c>
      <c r="M61" s="4">
        <f>+'IIP PIIE data'!K61</f>
        <v>-14721004</v>
      </c>
      <c r="N61">
        <f>+B61-C61+D61-E61+J61-K61+L61-M61-'IIP PIIE data'!L61</f>
        <v>0</v>
      </c>
    </row>
    <row r="62" spans="1:14" x14ac:dyDescent="0.25">
      <c r="A62" t="s">
        <v>64</v>
      </c>
      <c r="B62">
        <f>+'IIP PIIE data'!G62</f>
        <v>9815310</v>
      </c>
      <c r="C62">
        <f>+'IIP PIIE data'!H62</f>
        <v>12484556</v>
      </c>
      <c r="D62">
        <f t="shared" si="1"/>
        <v>15025918</v>
      </c>
      <c r="E62">
        <f t="shared" si="2"/>
        <v>25801155</v>
      </c>
      <c r="F62">
        <f>+'IIP PIIE data'!E62</f>
        <v>11098240</v>
      </c>
      <c r="G62">
        <f>+'IIP PIIE data'!F62</f>
        <v>12621887</v>
      </c>
      <c r="H62">
        <f>+'IIP PIIE data'!C62</f>
        <v>3927678</v>
      </c>
      <c r="I62">
        <f>+'IIP PIIE data'!D62</f>
        <v>13179268</v>
      </c>
      <c r="J62">
        <f>+'IIP PIIE data'!I62</f>
        <v>5106910</v>
      </c>
      <c r="K62">
        <f>+'IIP PIIE data'!J62</f>
        <v>7315698</v>
      </c>
      <c r="L62">
        <f>+'IIP PIIE data'!B62</f>
        <v>570083</v>
      </c>
      <c r="M62" s="4">
        <f>+'IIP PIIE data'!K62</f>
        <v>-15050086</v>
      </c>
      <c r="N62">
        <f>+B62-C62+D62-E62+J62-K62+L62-M62-'IIP PIIE data'!L62</f>
        <v>0</v>
      </c>
    </row>
    <row r="63" spans="1:14" x14ac:dyDescent="0.25">
      <c r="A63" t="s">
        <v>65</v>
      </c>
      <c r="B63">
        <f>+'IIP PIIE data'!G63</f>
        <v>10471046</v>
      </c>
      <c r="C63">
        <f>+'IIP PIIE data'!H63</f>
        <v>13446608</v>
      </c>
      <c r="D63">
        <f t="shared" si="1"/>
        <v>15913801</v>
      </c>
      <c r="E63">
        <f t="shared" si="2"/>
        <v>27240235</v>
      </c>
      <c r="F63">
        <f>+'IIP PIIE data'!E63</f>
        <v>11810521</v>
      </c>
      <c r="G63">
        <f>+'IIP PIIE data'!F63</f>
        <v>13711792</v>
      </c>
      <c r="H63">
        <f>+'IIP PIIE data'!C63</f>
        <v>4103280</v>
      </c>
      <c r="I63">
        <f>+'IIP PIIE data'!D63</f>
        <v>13528443</v>
      </c>
      <c r="J63">
        <f>+'IIP PIIE data'!I63</f>
        <v>5056369</v>
      </c>
      <c r="K63">
        <f>+'IIP PIIE data'!J63</f>
        <v>7482720</v>
      </c>
      <c r="L63">
        <f>+'IIP PIIE data'!B63</f>
        <v>590117</v>
      </c>
      <c r="M63" s="4">
        <f>+'IIP PIIE data'!K63</f>
        <v>-16098813</v>
      </c>
      <c r="N63">
        <f>+B63-C63+D63-E63+J63-K63+L63-M63-'IIP PIIE data'!L63</f>
        <v>0</v>
      </c>
    </row>
    <row r="64" spans="1:14" x14ac:dyDescent="0.25">
      <c r="A64" t="s">
        <v>66</v>
      </c>
      <c r="B64">
        <f>+'IIP PIIE data'!G64</f>
        <v>10430735</v>
      </c>
      <c r="C64">
        <f>+'IIP PIIE data'!H64</f>
        <v>13563214</v>
      </c>
      <c r="D64">
        <f t="shared" si="1"/>
        <v>16048447</v>
      </c>
      <c r="E64">
        <f t="shared" si="2"/>
        <v>27318754</v>
      </c>
      <c r="F64">
        <f>+'IIP PIIE data'!E64</f>
        <v>11789406</v>
      </c>
      <c r="G64">
        <f>+'IIP PIIE data'!F64</f>
        <v>13775638</v>
      </c>
      <c r="H64">
        <f>+'IIP PIIE data'!C64</f>
        <v>4259041</v>
      </c>
      <c r="I64">
        <f>+'IIP PIIE data'!D64</f>
        <v>13543116</v>
      </c>
      <c r="J64">
        <f>+'IIP PIIE data'!I64</f>
        <v>5008664</v>
      </c>
      <c r="K64">
        <f>+'IIP PIIE data'!J64</f>
        <v>7784941</v>
      </c>
      <c r="L64">
        <f>+'IIP PIIE data'!B64</f>
        <v>695135</v>
      </c>
      <c r="M64" s="4">
        <f>+'IIP PIIE data'!K64</f>
        <v>-16448862</v>
      </c>
      <c r="N64">
        <f>+B64-C64+D64-E64+J64-K64+L64-M64-'IIP PIIE data'!L64</f>
        <v>0</v>
      </c>
    </row>
    <row r="65" spans="1:14" x14ac:dyDescent="0.25">
      <c r="A65" t="s">
        <v>67</v>
      </c>
      <c r="B65">
        <f>+'IIP PIIE data'!G65</f>
        <v>10847758</v>
      </c>
      <c r="C65">
        <f>+'IIP PIIE data'!H65</f>
        <v>14865920</v>
      </c>
      <c r="D65">
        <f t="shared" si="1"/>
        <v>16313926</v>
      </c>
      <c r="E65">
        <f t="shared" si="2"/>
        <v>28971605</v>
      </c>
      <c r="F65">
        <f>+'IIP PIIE data'!E65</f>
        <v>12061294</v>
      </c>
      <c r="G65">
        <f>+'IIP PIIE data'!F65</f>
        <v>15250615</v>
      </c>
      <c r="H65">
        <f>+'IIP PIIE data'!C65</f>
        <v>4252632</v>
      </c>
      <c r="I65">
        <f>+'IIP PIIE data'!D65</f>
        <v>13720990</v>
      </c>
      <c r="J65">
        <f>+'IIP PIIE data'!I65</f>
        <v>5085955</v>
      </c>
      <c r="K65">
        <f>+'IIP PIIE data'!J65</f>
        <v>7977019</v>
      </c>
      <c r="L65">
        <f>+'IIP PIIE data'!B65</f>
        <v>712332</v>
      </c>
      <c r="M65" s="4">
        <f>+'IIP PIIE data'!K65</f>
        <v>-18832520</v>
      </c>
      <c r="N65">
        <f>+B65-C65+D65-E65+J65-K65+L65-M65-'IIP PIIE data'!L65</f>
        <v>0</v>
      </c>
    </row>
    <row r="66" spans="1:14" x14ac:dyDescent="0.25">
      <c r="A66" t="s">
        <v>68</v>
      </c>
      <c r="B66">
        <f>+'IIP PIIE data'!G66</f>
        <v>10302320</v>
      </c>
      <c r="C66">
        <f>+'IIP PIIE data'!H66</f>
        <v>14186513</v>
      </c>
      <c r="D66">
        <f t="shared" si="1"/>
        <v>15513944</v>
      </c>
      <c r="E66">
        <f t="shared" si="2"/>
        <v>27671649</v>
      </c>
      <c r="F66">
        <f>+'IIP PIIE data'!E66</f>
        <v>11465265</v>
      </c>
      <c r="G66">
        <f>+'IIP PIIE data'!F66</f>
        <v>14347331</v>
      </c>
      <c r="H66">
        <f>+'IIP PIIE data'!C66</f>
        <v>4048679</v>
      </c>
      <c r="I66">
        <f>+'IIP PIIE data'!D66</f>
        <v>13324318</v>
      </c>
      <c r="J66">
        <f>+'IIP PIIE data'!I66</f>
        <v>5127723</v>
      </c>
      <c r="K66">
        <f>+'IIP PIIE data'!J66</f>
        <v>8229230</v>
      </c>
      <c r="L66">
        <f>+'IIP PIIE data'!B66</f>
        <v>744988</v>
      </c>
      <c r="M66" s="4">
        <f>+'IIP PIIE data'!K66</f>
        <v>-18333493</v>
      </c>
      <c r="N66">
        <f>+B66-C66+D66-E66+J66-K66+L66-M66-'IIP PIIE data'!L66</f>
        <v>0</v>
      </c>
    </row>
    <row r="67" spans="1:14" x14ac:dyDescent="0.25">
      <c r="A67" t="s">
        <v>69</v>
      </c>
      <c r="B67">
        <f>+'IIP PIIE data'!G67</f>
        <v>8892843</v>
      </c>
      <c r="C67">
        <f>+'IIP PIIE data'!H67</f>
        <v>12091768</v>
      </c>
      <c r="D67">
        <f t="shared" ref="D67:D80" si="3">+F67+H67</f>
        <v>13821086</v>
      </c>
      <c r="E67">
        <f t="shared" ref="E67:E80" si="4">+G67+I67</f>
        <v>24958374</v>
      </c>
      <c r="F67">
        <f>+'IIP PIIE data'!E67</f>
        <v>9997741</v>
      </c>
      <c r="G67">
        <f>+'IIP PIIE data'!F67</f>
        <v>12185954</v>
      </c>
      <c r="H67">
        <f>+'IIP PIIE data'!C67</f>
        <v>3823345</v>
      </c>
      <c r="I67">
        <f>+'IIP PIIE data'!D67</f>
        <v>12772420</v>
      </c>
      <c r="J67">
        <f>+'IIP PIIE data'!I67</f>
        <v>5088276</v>
      </c>
      <c r="K67">
        <f>+'IIP PIIE data'!J67</f>
        <v>8176186</v>
      </c>
      <c r="L67">
        <f>+'IIP PIIE data'!B67</f>
        <v>702624</v>
      </c>
      <c r="M67" s="4">
        <f>+'IIP PIIE data'!K67</f>
        <v>-16650078</v>
      </c>
      <c r="N67">
        <f>+B67-C67+D67-E67+J67-K67+L67-M67-'IIP PIIE data'!L67</f>
        <v>0</v>
      </c>
    </row>
    <row r="68" spans="1:14" x14ac:dyDescent="0.25">
      <c r="A68" t="s">
        <v>70</v>
      </c>
      <c r="B68">
        <f>+'IIP PIIE data'!G68</f>
        <v>8201219</v>
      </c>
      <c r="C68">
        <f>+'IIP PIIE data'!H68</f>
        <v>11551875</v>
      </c>
      <c r="D68">
        <f t="shared" si="3"/>
        <v>12901096</v>
      </c>
      <c r="E68">
        <f t="shared" si="4"/>
        <v>23938596</v>
      </c>
      <c r="F68">
        <f>+'IIP PIIE data'!E68</f>
        <v>9192407</v>
      </c>
      <c r="G68">
        <f>+'IIP PIIE data'!F68</f>
        <v>11532884</v>
      </c>
      <c r="H68">
        <f>+'IIP PIIE data'!C68</f>
        <v>3708689</v>
      </c>
      <c r="I68">
        <f>+'IIP PIIE data'!D68</f>
        <v>12405712</v>
      </c>
      <c r="J68">
        <f>+'IIP PIIE data'!I68</f>
        <v>5014286</v>
      </c>
      <c r="K68">
        <f>+'IIP PIIE data'!J68</f>
        <v>8269277</v>
      </c>
      <c r="L68">
        <f>+'IIP PIIE data'!B68</f>
        <v>656202</v>
      </c>
      <c r="M68" s="4">
        <f>+'IIP PIIE data'!K68</f>
        <v>-16868546</v>
      </c>
      <c r="N68">
        <f>+B68-C68+D68-E68+J68-K68+L68-M68-'IIP PIIE data'!L68</f>
        <v>0</v>
      </c>
    </row>
    <row r="69" spans="1:14" x14ac:dyDescent="0.25">
      <c r="A69" t="s">
        <v>71</v>
      </c>
      <c r="B69">
        <f>+'IIP PIIE data'!G69</f>
        <v>9157741</v>
      </c>
      <c r="C69">
        <f>+'IIP PIIE data'!H69</f>
        <v>12257643</v>
      </c>
      <c r="D69">
        <f t="shared" si="3"/>
        <v>13849849</v>
      </c>
      <c r="E69">
        <f t="shared" si="4"/>
        <v>24424219</v>
      </c>
      <c r="F69">
        <f>+'IIP PIIE data'!E69</f>
        <v>10132028</v>
      </c>
      <c r="G69">
        <f>+'IIP PIIE data'!F69</f>
        <v>12053197</v>
      </c>
      <c r="H69">
        <f>+'IIP PIIE data'!C69</f>
        <v>3717821</v>
      </c>
      <c r="I69">
        <f>+'IIP PIIE data'!D69</f>
        <v>12371022</v>
      </c>
      <c r="J69">
        <f>+'IIP PIIE data'!I69</f>
        <v>5017866</v>
      </c>
      <c r="K69">
        <f>+'IIP PIIE data'!J69</f>
        <v>8281434</v>
      </c>
      <c r="L69">
        <f>+'IIP PIIE data'!B69</f>
        <v>706914</v>
      </c>
      <c r="M69" s="4">
        <f>+'IIP PIIE data'!K69</f>
        <v>-16161430</v>
      </c>
      <c r="N69">
        <f>+B69-C69+D69-E69+J69-K69+L69-M69-'IIP PIIE data'!L69</f>
        <v>0</v>
      </c>
    </row>
    <row r="70" spans="1:14" x14ac:dyDescent="0.25">
      <c r="A70" t="s">
        <v>72</v>
      </c>
      <c r="B70">
        <f>+'IIP PIIE data'!G70</f>
        <v>9846014</v>
      </c>
      <c r="C70">
        <f>+'IIP PIIE data'!H70</f>
        <v>12999594</v>
      </c>
      <c r="D70">
        <f t="shared" si="3"/>
        <v>14477319</v>
      </c>
      <c r="E70">
        <f t="shared" si="4"/>
        <v>25625371</v>
      </c>
      <c r="F70">
        <f>+'IIP PIIE data'!E70</f>
        <v>10661979</v>
      </c>
      <c r="G70">
        <f>+'IIP PIIE data'!F70</f>
        <v>12812655</v>
      </c>
      <c r="H70">
        <f>+'IIP PIIE data'!C70</f>
        <v>3815340</v>
      </c>
      <c r="I70">
        <f>+'IIP PIIE data'!D70</f>
        <v>12812716</v>
      </c>
      <c r="J70">
        <f>+'IIP PIIE data'!I70</f>
        <v>5178889</v>
      </c>
      <c r="K70">
        <f>+'IIP PIIE data'!J70</f>
        <v>8448884</v>
      </c>
      <c r="L70">
        <f>+'IIP PIIE data'!B70</f>
        <v>753515</v>
      </c>
      <c r="M70" s="4">
        <f>+'IIP PIIE data'!K70</f>
        <v>-16775718</v>
      </c>
      <c r="N70">
        <f>+B70-C70+D70-E70+J70-K70+L70-M70-'IIP PIIE data'!L70</f>
        <v>0</v>
      </c>
    </row>
    <row r="71" spans="1:14" x14ac:dyDescent="0.25">
      <c r="A71" t="s">
        <v>73</v>
      </c>
      <c r="B71">
        <f>+'IIP PIIE data'!G71</f>
        <v>10069595</v>
      </c>
      <c r="C71">
        <f>+'IIP PIIE data'!H71</f>
        <v>13964726</v>
      </c>
      <c r="D71">
        <f t="shared" si="3"/>
        <v>14707941</v>
      </c>
      <c r="E71">
        <f t="shared" si="4"/>
        <v>26813814</v>
      </c>
      <c r="F71">
        <f>+'IIP PIIE data'!E71</f>
        <v>10912826</v>
      </c>
      <c r="G71">
        <f>+'IIP PIIE data'!F71</f>
        <v>13734900</v>
      </c>
      <c r="H71">
        <f>+'IIP PIIE data'!C71</f>
        <v>3795115</v>
      </c>
      <c r="I71">
        <f>+'IIP PIIE data'!D71</f>
        <v>13078914</v>
      </c>
      <c r="J71">
        <f>+'IIP PIIE data'!I71</f>
        <v>5204741</v>
      </c>
      <c r="K71">
        <f>+'IIP PIIE data'!J71</f>
        <v>8273555</v>
      </c>
      <c r="L71">
        <f>+'IIP PIIE data'!B71</f>
        <v>732923</v>
      </c>
      <c r="M71" s="4">
        <f>+'IIP PIIE data'!K71</f>
        <v>-18309236</v>
      </c>
      <c r="N71">
        <f>+B71-C71+D71-E71+J71-K71+L71-M71-'IIP PIIE data'!L71</f>
        <v>0</v>
      </c>
    </row>
    <row r="72" spans="1:14" x14ac:dyDescent="0.25">
      <c r="A72" t="s">
        <v>74</v>
      </c>
      <c r="B72">
        <f>+'IIP PIIE data'!G72</f>
        <v>9635583</v>
      </c>
      <c r="C72">
        <f>+'IIP PIIE data'!H72</f>
        <v>13496770</v>
      </c>
      <c r="D72">
        <f t="shared" si="3"/>
        <v>14313062</v>
      </c>
      <c r="E72">
        <f t="shared" si="4"/>
        <v>26398353</v>
      </c>
      <c r="F72">
        <f>+'IIP PIIE data'!E72</f>
        <v>10594072</v>
      </c>
      <c r="G72">
        <f>+'IIP PIIE data'!F72</f>
        <v>13405031</v>
      </c>
      <c r="H72">
        <f>+'IIP PIIE data'!C72</f>
        <v>3718990</v>
      </c>
      <c r="I72">
        <f>+'IIP PIIE data'!D72</f>
        <v>12993322</v>
      </c>
      <c r="J72">
        <f>+'IIP PIIE data'!I72</f>
        <v>5262065</v>
      </c>
      <c r="K72">
        <f>+'IIP PIIE data'!J72</f>
        <v>8387902</v>
      </c>
      <c r="L72">
        <f>+'IIP PIIE data'!B72</f>
        <v>719016</v>
      </c>
      <c r="M72" s="4">
        <f>+'IIP PIIE data'!K72</f>
        <v>-18289983</v>
      </c>
      <c r="N72">
        <f>+B72-C72+D72-E72+J72-K72+L72-M72-'IIP PIIE data'!L72</f>
        <v>0</v>
      </c>
    </row>
    <row r="73" spans="1:14" x14ac:dyDescent="0.25">
      <c r="A73" t="s">
        <v>75</v>
      </c>
      <c r="B73">
        <f>+'IIP PIIE data'!G73</f>
        <v>10525061</v>
      </c>
      <c r="C73">
        <f>+'IIP PIIE data'!H73</f>
        <v>14867527</v>
      </c>
      <c r="D73">
        <f t="shared" si="3"/>
        <v>15030322</v>
      </c>
      <c r="E73">
        <f t="shared" si="4"/>
        <v>28738866</v>
      </c>
      <c r="F73">
        <f>+'IIP PIIE data'!E73</f>
        <v>11267034</v>
      </c>
      <c r="G73">
        <f>+'IIP PIIE data'!F73</f>
        <v>14818496</v>
      </c>
      <c r="H73">
        <f>+'IIP PIIE data'!C73</f>
        <v>3763288</v>
      </c>
      <c r="I73">
        <f>+'IIP PIIE data'!D73</f>
        <v>13920370</v>
      </c>
      <c r="J73">
        <f>+'IIP PIIE data'!I73</f>
        <v>5484333</v>
      </c>
      <c r="K73">
        <f>+'IIP PIIE data'!J73</f>
        <v>8621937</v>
      </c>
      <c r="L73">
        <f>+'IIP PIIE data'!B73</f>
        <v>777449</v>
      </c>
      <c r="M73" s="4">
        <f>+'IIP PIIE data'!K73</f>
        <v>-20416524</v>
      </c>
      <c r="N73">
        <f>+B73-C73+D73-E73+J73-K73+L73-M73-'IIP PIIE data'!L73</f>
        <v>0</v>
      </c>
    </row>
    <row r="74" spans="1:14" x14ac:dyDescent="0.25">
      <c r="A74" t="s">
        <v>76</v>
      </c>
      <c r="B74">
        <f>+'IIP PIIE data'!G74</f>
        <v>11212749</v>
      </c>
      <c r="C74">
        <f>+'IIP PIIE data'!H74</f>
        <v>16135603</v>
      </c>
      <c r="D74">
        <f t="shared" si="3"/>
        <v>15586339</v>
      </c>
      <c r="E74">
        <f t="shared" si="4"/>
        <v>30363297</v>
      </c>
      <c r="F74">
        <f>+'IIP PIIE data'!E74</f>
        <v>11836498</v>
      </c>
      <c r="G74">
        <f>+'IIP PIIE data'!F74</f>
        <v>16215737</v>
      </c>
      <c r="H74">
        <f>+'IIP PIIE data'!C74</f>
        <v>3749841</v>
      </c>
      <c r="I74">
        <f>+'IIP PIIE data'!D74</f>
        <v>14147560</v>
      </c>
      <c r="J74">
        <f>+'IIP PIIE data'!I74</f>
        <v>5611891</v>
      </c>
      <c r="K74">
        <f>+'IIP PIIE data'!J74</f>
        <v>8764029</v>
      </c>
      <c r="L74">
        <f>+'IIP PIIE data'!B74</f>
        <v>811616</v>
      </c>
      <c r="M74" s="4">
        <f>+'IIP PIIE data'!K74</f>
        <v>-22017009</v>
      </c>
      <c r="N74">
        <f>+B74-C74+D74-E74+J74-K74+L74-M74-'IIP PIIE data'!L74</f>
        <v>0</v>
      </c>
    </row>
    <row r="75" spans="1:14" x14ac:dyDescent="0.25">
      <c r="A75" t="s">
        <v>77</v>
      </c>
      <c r="B75">
        <f>+'IIP PIIE data'!G75</f>
        <v>11177721</v>
      </c>
      <c r="C75">
        <f>+'IIP PIIE data'!H75</f>
        <v>16724246</v>
      </c>
      <c r="D75">
        <f t="shared" si="3"/>
        <v>15654973</v>
      </c>
      <c r="E75">
        <f t="shared" si="4"/>
        <v>30941496</v>
      </c>
      <c r="F75">
        <f>+'IIP PIIE data'!E75</f>
        <v>11878534</v>
      </c>
      <c r="G75">
        <f>+'IIP PIIE data'!F75</f>
        <v>16870517</v>
      </c>
      <c r="H75">
        <f>+'IIP PIIE data'!C75</f>
        <v>3776439</v>
      </c>
      <c r="I75">
        <f>+'IIP PIIE data'!D75</f>
        <v>14070979</v>
      </c>
      <c r="J75">
        <f>+'IIP PIIE data'!I75</f>
        <v>5622574</v>
      </c>
      <c r="K75">
        <f>+'IIP PIIE data'!J75</f>
        <v>8832220</v>
      </c>
      <c r="L75">
        <f>+'IIP PIIE data'!B75</f>
        <v>840562</v>
      </c>
      <c r="M75" s="4">
        <f>+'IIP PIIE data'!K75</f>
        <v>-23206115</v>
      </c>
      <c r="N75">
        <f>+B75-C75+D75-E75+J75-K75+L75-M75-'IIP PIIE data'!L75</f>
        <v>0</v>
      </c>
    </row>
    <row r="76" spans="1:14" x14ac:dyDescent="0.25">
      <c r="A76" t="s">
        <v>78</v>
      </c>
      <c r="B76">
        <f>+'IIP PIIE data'!G76</f>
        <v>11769643</v>
      </c>
      <c r="C76">
        <f>+'IIP PIIE data'!H76</f>
        <v>17595542</v>
      </c>
      <c r="D76">
        <f t="shared" si="3"/>
        <v>16503120</v>
      </c>
      <c r="E76">
        <f t="shared" si="4"/>
        <v>32801547</v>
      </c>
      <c r="F76">
        <f>+'IIP PIIE data'!E76</f>
        <v>12616026</v>
      </c>
      <c r="G76">
        <f>+'IIP PIIE data'!F76</f>
        <v>17904355</v>
      </c>
      <c r="H76">
        <f>+'IIP PIIE data'!C76</f>
        <v>3887094</v>
      </c>
      <c r="I76">
        <f>+'IIP PIIE data'!D76</f>
        <v>14897192</v>
      </c>
      <c r="J76">
        <f>+'IIP PIIE data'!I76</f>
        <v>5772823</v>
      </c>
      <c r="K76">
        <f>+'IIP PIIE data'!J76</f>
        <v>9064158</v>
      </c>
      <c r="L76">
        <f>+'IIP PIIE data'!B76</f>
        <v>927267</v>
      </c>
      <c r="M76" s="4">
        <f>+'IIP PIIE data'!K76</f>
        <v>-24510534</v>
      </c>
      <c r="N76">
        <f>+B76-C76+D76-E76+J76-K76+L76-M76-'IIP PIIE data'!L76</f>
        <v>0</v>
      </c>
    </row>
    <row r="77" spans="1:14" x14ac:dyDescent="0.25">
      <c r="A77" t="s">
        <v>79</v>
      </c>
      <c r="B77">
        <f>+'IIP PIIE data'!G77</f>
        <v>11128794</v>
      </c>
      <c r="C77">
        <f>+'IIP PIIE data'!H77</f>
        <v>17810047</v>
      </c>
      <c r="D77">
        <f t="shared" si="3"/>
        <v>15770445</v>
      </c>
      <c r="E77">
        <f t="shared" si="4"/>
        <v>33146180</v>
      </c>
      <c r="F77">
        <f>+'IIP PIIE data'!E77</f>
        <v>11996289</v>
      </c>
      <c r="G77">
        <f>+'IIP PIIE data'!F77</f>
        <v>18561472</v>
      </c>
      <c r="H77">
        <f>+'IIP PIIE data'!C77</f>
        <v>3774156</v>
      </c>
      <c r="I77">
        <f>+'IIP PIIE data'!D77</f>
        <v>14584708</v>
      </c>
      <c r="J77">
        <f>+'IIP PIIE data'!I77</f>
        <v>5594002</v>
      </c>
      <c r="K77">
        <f>+'IIP PIIE data'!J77</f>
        <v>9018580</v>
      </c>
      <c r="L77">
        <f>+'IIP PIIE data'!B77</f>
        <v>909945</v>
      </c>
      <c r="M77" s="4">
        <f>+'IIP PIIE data'!K77</f>
        <v>-26539470</v>
      </c>
      <c r="N77">
        <f>+B77-C77+D77-E77+J77-K77+L77-M77-'IIP PIIE data'!L77</f>
        <v>0</v>
      </c>
    </row>
    <row r="78" spans="1:14" x14ac:dyDescent="0.25">
      <c r="A78" t="s">
        <v>80</v>
      </c>
      <c r="B78">
        <f>+'IIP PIIE data'!G78</f>
        <v>11487467</v>
      </c>
      <c r="C78">
        <f>+'IIP PIIE data'!H78</f>
        <v>16985388</v>
      </c>
      <c r="D78">
        <f t="shared" si="3"/>
        <v>16315928</v>
      </c>
      <c r="E78">
        <f t="shared" si="4"/>
        <v>33065397</v>
      </c>
      <c r="F78">
        <f>+'IIP PIIE data'!E78</f>
        <v>12415299</v>
      </c>
      <c r="G78">
        <f>+'IIP PIIE data'!F78</f>
        <v>17856147</v>
      </c>
      <c r="H78">
        <f>+'IIP PIIE data'!C78</f>
        <v>3900629</v>
      </c>
      <c r="I78">
        <f>+'IIP PIIE data'!D78</f>
        <v>15209250</v>
      </c>
      <c r="J78">
        <f>+'IIP PIIE data'!I78</f>
        <v>5982252</v>
      </c>
      <c r="K78">
        <f>+'IIP PIIE data'!J78</f>
        <v>9431491</v>
      </c>
      <c r="L78">
        <f>+'IIP PIIE data'!B78</f>
        <v>1049011</v>
      </c>
      <c r="M78" s="4">
        <f>+'IIP PIIE data'!K78</f>
        <v>-24652929</v>
      </c>
      <c r="N78">
        <f>+B78-C78+D78-E78+J78-K78+L78-M78-'IIP PIIE data'!L78</f>
        <v>0</v>
      </c>
    </row>
    <row r="79" spans="1:14" x14ac:dyDescent="0.25">
      <c r="A79" t="s">
        <v>81</v>
      </c>
      <c r="B79">
        <f>+'IIP PIIE data'!G79</f>
        <v>12523151</v>
      </c>
      <c r="C79">
        <f>+'IIP PIIE data'!H79</f>
        <v>18596463</v>
      </c>
      <c r="D79">
        <f t="shared" si="3"/>
        <v>17611911</v>
      </c>
      <c r="E79">
        <f t="shared" si="4"/>
        <v>35272789</v>
      </c>
      <c r="F79">
        <f>+'IIP PIIE data'!E79</f>
        <v>13669636</v>
      </c>
      <c r="G79">
        <f>+'IIP PIIE data'!F79</f>
        <v>19855298</v>
      </c>
      <c r="H79">
        <f>+'IIP PIIE data'!C79</f>
        <v>3942275</v>
      </c>
      <c r="I79">
        <f>+'IIP PIIE data'!D79</f>
        <v>15417491</v>
      </c>
      <c r="J79">
        <f>+'IIP PIIE data'!I79</f>
        <v>6161717</v>
      </c>
      <c r="K79">
        <f>+'IIP PIIE data'!J79</f>
        <v>9688481</v>
      </c>
      <c r="L79">
        <f>+'IIP PIIE data'!B79</f>
        <v>1104088</v>
      </c>
      <c r="M79" s="4">
        <f>+'IIP PIIE data'!K79</f>
        <v>-26158000</v>
      </c>
      <c r="N79">
        <f>+B79-C79+D79-E79+J79-K79+L79-M79-'IIP PIIE data'!L79</f>
        <v>0</v>
      </c>
    </row>
    <row r="80" spans="1:14" x14ac:dyDescent="0.25">
      <c r="A80" t="s">
        <v>150</v>
      </c>
      <c r="B80">
        <f>+'IIP PIIE data'!G80</f>
        <v>13227467</v>
      </c>
      <c r="C80">
        <f>+'IIP PIIE data'!H80</f>
        <v>19903168</v>
      </c>
      <c r="D80">
        <f t="shared" si="3"/>
        <v>18562849</v>
      </c>
      <c r="E80">
        <f t="shared" si="4"/>
        <v>37256656</v>
      </c>
      <c r="F80">
        <f>+'IIP PIIE data'!E80</f>
        <v>14569214</v>
      </c>
      <c r="G80">
        <f>+'IIP PIIE data'!F80</f>
        <v>21454986</v>
      </c>
      <c r="H80">
        <f>+'IIP PIIE data'!C80</f>
        <v>3993635</v>
      </c>
      <c r="I80">
        <f>+'IIP PIIE data'!D80</f>
        <v>15801670</v>
      </c>
      <c r="J80">
        <f>+'IIP PIIE data'!I80</f>
        <v>6375630</v>
      </c>
      <c r="K80">
        <f>+'IIP PIIE data'!J80</f>
        <v>9876383</v>
      </c>
      <c r="L80">
        <f>+'IIP PIIE data'!B80</f>
        <v>1244690</v>
      </c>
      <c r="M80" s="4">
        <f>+'IIP PIIE data'!K80</f>
        <v>-27613957</v>
      </c>
      <c r="N80">
        <f>+B80-C80+D80-E80+J80-K80+L80-M80-'IIP PIIE data'!L80</f>
        <v>0</v>
      </c>
    </row>
    <row r="81" spans="13:13" x14ac:dyDescent="0.25">
      <c r="M81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A796-C728-43DB-98D4-432D138AE1AE}">
  <dimension ref="A1:B316"/>
  <sheetViews>
    <sheetView workbookViewId="0">
      <pane xSplit="1" ySplit="1" topLeftCell="B259" activePane="bottomRight" state="frozen"/>
      <selection pane="topRight" activeCell="B1" sqref="B1"/>
      <selection pane="bottomLeft" activeCell="A2" sqref="A2"/>
      <selection pane="bottomRight" activeCell="B54" sqref="B54"/>
    </sheetView>
  </sheetViews>
  <sheetFormatPr defaultColWidth="8.85546875" defaultRowHeight="15" x14ac:dyDescent="0.25"/>
  <cols>
    <col min="1" max="1" width="14.140625" customWidth="1"/>
    <col min="2" max="2" width="17.140625" customWidth="1"/>
  </cols>
  <sheetData>
    <row r="1" spans="1:2" ht="75" x14ac:dyDescent="0.25">
      <c r="A1" s="1" t="s">
        <v>0</v>
      </c>
      <c r="B1" s="1" t="s">
        <v>3</v>
      </c>
    </row>
    <row r="2" spans="1:2" x14ac:dyDescent="0.25">
      <c r="A2" s="2">
        <v>17168</v>
      </c>
      <c r="B2" s="3">
        <v>243164000000</v>
      </c>
    </row>
    <row r="3" spans="1:2" x14ac:dyDescent="0.25">
      <c r="A3" s="2">
        <v>17258</v>
      </c>
      <c r="B3" s="3">
        <v>245968000000</v>
      </c>
    </row>
    <row r="4" spans="1:2" x14ac:dyDescent="0.25">
      <c r="A4" s="2">
        <v>17349</v>
      </c>
      <c r="B4" s="3">
        <v>249585000000</v>
      </c>
    </row>
    <row r="5" spans="1:2" x14ac:dyDescent="0.25">
      <c r="A5" s="2">
        <v>17441</v>
      </c>
      <c r="B5" s="3">
        <v>259745000000</v>
      </c>
    </row>
    <row r="6" spans="1:2" x14ac:dyDescent="0.25">
      <c r="A6" s="2">
        <v>17533</v>
      </c>
      <c r="B6" s="3">
        <v>265742000000</v>
      </c>
    </row>
    <row r="7" spans="1:2" x14ac:dyDescent="0.25">
      <c r="A7" s="2">
        <v>17624</v>
      </c>
      <c r="B7" s="3">
        <v>272567000000</v>
      </c>
    </row>
    <row r="8" spans="1:2" x14ac:dyDescent="0.25">
      <c r="A8" s="2">
        <v>17715</v>
      </c>
      <c r="B8" s="3">
        <v>279196000000</v>
      </c>
    </row>
    <row r="9" spans="1:2" x14ac:dyDescent="0.25">
      <c r="A9" s="2">
        <v>17807</v>
      </c>
      <c r="B9" s="3">
        <v>280366000000</v>
      </c>
    </row>
    <row r="10" spans="1:2" x14ac:dyDescent="0.25">
      <c r="A10" s="2">
        <v>17899</v>
      </c>
      <c r="B10" s="3">
        <v>275034000000</v>
      </c>
    </row>
    <row r="11" spans="1:2" x14ac:dyDescent="0.25">
      <c r="A11" s="2">
        <v>17989</v>
      </c>
      <c r="B11" s="3">
        <v>271351000000</v>
      </c>
    </row>
    <row r="12" spans="1:2" x14ac:dyDescent="0.25">
      <c r="A12" s="2">
        <v>18080</v>
      </c>
      <c r="B12" s="3">
        <v>272889000000</v>
      </c>
    </row>
    <row r="13" spans="1:2" x14ac:dyDescent="0.25">
      <c r="A13" s="2">
        <v>18172</v>
      </c>
      <c r="B13" s="3">
        <v>270627000000</v>
      </c>
    </row>
    <row r="14" spans="1:2" x14ac:dyDescent="0.25">
      <c r="A14" s="2">
        <v>18264</v>
      </c>
      <c r="B14" s="3">
        <v>280828000000</v>
      </c>
    </row>
    <row r="15" spans="1:2" x14ac:dyDescent="0.25">
      <c r="A15" s="2">
        <v>18354</v>
      </c>
      <c r="B15" s="3">
        <v>290383000000</v>
      </c>
    </row>
    <row r="16" spans="1:2" x14ac:dyDescent="0.25">
      <c r="A16" s="2">
        <v>18445</v>
      </c>
      <c r="B16" s="3">
        <v>308153000000</v>
      </c>
    </row>
    <row r="17" spans="1:2" x14ac:dyDescent="0.25">
      <c r="A17" s="2">
        <v>18537</v>
      </c>
      <c r="B17" s="3">
        <v>319945000000</v>
      </c>
    </row>
    <row r="18" spans="1:2" x14ac:dyDescent="0.25">
      <c r="A18" s="2">
        <v>18629</v>
      </c>
      <c r="B18" s="3">
        <v>336000000000</v>
      </c>
    </row>
    <row r="19" spans="1:2" x14ac:dyDescent="0.25">
      <c r="A19" s="2">
        <v>18719</v>
      </c>
      <c r="B19" s="3">
        <v>344090000000</v>
      </c>
    </row>
    <row r="20" spans="1:2" x14ac:dyDescent="0.25">
      <c r="A20" s="2">
        <v>18810</v>
      </c>
      <c r="B20" s="3">
        <v>351385000000</v>
      </c>
    </row>
    <row r="21" spans="1:2" x14ac:dyDescent="0.25">
      <c r="A21" s="2">
        <v>18902</v>
      </c>
      <c r="B21" s="3">
        <v>356178000000</v>
      </c>
    </row>
    <row r="22" spans="1:2" x14ac:dyDescent="0.25">
      <c r="A22" s="2">
        <v>18994</v>
      </c>
      <c r="B22" s="3">
        <v>359820000000</v>
      </c>
    </row>
    <row r="23" spans="1:2" x14ac:dyDescent="0.25">
      <c r="A23" s="2">
        <v>19085</v>
      </c>
      <c r="B23" s="3">
        <v>361030000000</v>
      </c>
    </row>
    <row r="24" spans="1:2" x14ac:dyDescent="0.25">
      <c r="A24" s="2">
        <v>19176</v>
      </c>
      <c r="B24" s="3">
        <v>367701000000</v>
      </c>
    </row>
    <row r="25" spans="1:2" x14ac:dyDescent="0.25">
      <c r="A25" s="2">
        <v>19268</v>
      </c>
      <c r="B25" s="3">
        <v>380812000000</v>
      </c>
    </row>
    <row r="26" spans="1:2" x14ac:dyDescent="0.25">
      <c r="A26" s="2">
        <v>19360</v>
      </c>
      <c r="B26" s="3">
        <v>387980000000</v>
      </c>
    </row>
    <row r="27" spans="1:2" x14ac:dyDescent="0.25">
      <c r="A27" s="2">
        <v>19450</v>
      </c>
      <c r="B27" s="3">
        <v>391749000000</v>
      </c>
    </row>
    <row r="28" spans="1:2" x14ac:dyDescent="0.25">
      <c r="A28" s="2">
        <v>19541</v>
      </c>
      <c r="B28" s="3">
        <v>391171000000</v>
      </c>
    </row>
    <row r="29" spans="1:2" x14ac:dyDescent="0.25">
      <c r="A29" s="2">
        <v>19633</v>
      </c>
      <c r="B29" s="3">
        <v>385970000000</v>
      </c>
    </row>
    <row r="30" spans="1:2" x14ac:dyDescent="0.25">
      <c r="A30" s="2">
        <v>19725</v>
      </c>
      <c r="B30" s="3">
        <v>385345000000</v>
      </c>
    </row>
    <row r="31" spans="1:2" x14ac:dyDescent="0.25">
      <c r="A31" s="2">
        <v>19815</v>
      </c>
      <c r="B31" s="3">
        <v>386121000000</v>
      </c>
    </row>
    <row r="32" spans="1:2" x14ac:dyDescent="0.25">
      <c r="A32" s="2">
        <v>19906</v>
      </c>
      <c r="B32" s="3">
        <v>390996000000</v>
      </c>
    </row>
    <row r="33" spans="1:2" x14ac:dyDescent="0.25">
      <c r="A33" s="2">
        <v>19998</v>
      </c>
      <c r="B33" s="3">
        <v>399734000000</v>
      </c>
    </row>
    <row r="34" spans="1:2" x14ac:dyDescent="0.25">
      <c r="A34" s="2">
        <v>20090</v>
      </c>
      <c r="B34" s="3">
        <v>413073000000</v>
      </c>
    </row>
    <row r="35" spans="1:2" x14ac:dyDescent="0.25">
      <c r="A35" s="2">
        <v>20180</v>
      </c>
      <c r="B35" s="3">
        <v>421532000000</v>
      </c>
    </row>
    <row r="36" spans="1:2" x14ac:dyDescent="0.25">
      <c r="A36" s="2">
        <v>20271</v>
      </c>
      <c r="B36" s="3">
        <v>430221000000</v>
      </c>
    </row>
    <row r="37" spans="1:2" x14ac:dyDescent="0.25">
      <c r="A37" s="2">
        <v>20363</v>
      </c>
      <c r="B37" s="3">
        <v>437092000000</v>
      </c>
    </row>
    <row r="38" spans="1:2" x14ac:dyDescent="0.25">
      <c r="A38" s="2">
        <v>20455</v>
      </c>
      <c r="B38" s="3">
        <v>439746000000</v>
      </c>
    </row>
    <row r="39" spans="1:2" x14ac:dyDescent="0.25">
      <c r="A39" s="2">
        <v>20546</v>
      </c>
      <c r="B39" s="3">
        <v>446010000000</v>
      </c>
    </row>
    <row r="40" spans="1:2" x14ac:dyDescent="0.25">
      <c r="A40" s="2">
        <v>20637</v>
      </c>
      <c r="B40" s="3">
        <v>451191000000</v>
      </c>
    </row>
    <row r="41" spans="1:2" x14ac:dyDescent="0.25">
      <c r="A41" s="2">
        <v>20729</v>
      </c>
      <c r="B41" s="3">
        <v>460463000000</v>
      </c>
    </row>
    <row r="42" spans="1:2" x14ac:dyDescent="0.25">
      <c r="A42" s="2">
        <v>20821</v>
      </c>
      <c r="B42" s="3">
        <v>469779000000</v>
      </c>
    </row>
    <row r="43" spans="1:2" x14ac:dyDescent="0.25">
      <c r="A43" s="2">
        <v>20911</v>
      </c>
      <c r="B43" s="3">
        <v>472025000000</v>
      </c>
    </row>
    <row r="44" spans="1:2" x14ac:dyDescent="0.25">
      <c r="A44" s="2">
        <v>21002</v>
      </c>
      <c r="B44" s="3">
        <v>479490000000</v>
      </c>
    </row>
    <row r="45" spans="1:2" x14ac:dyDescent="0.25">
      <c r="A45" s="2">
        <v>21094</v>
      </c>
      <c r="B45" s="3">
        <v>474864000000</v>
      </c>
    </row>
    <row r="46" spans="1:2" x14ac:dyDescent="0.25">
      <c r="A46" s="2">
        <v>21186</v>
      </c>
      <c r="B46" s="3">
        <v>467540000000</v>
      </c>
    </row>
    <row r="47" spans="1:2" x14ac:dyDescent="0.25">
      <c r="A47" s="2">
        <v>21276</v>
      </c>
      <c r="B47" s="3">
        <v>471978000000</v>
      </c>
    </row>
    <row r="48" spans="1:2" x14ac:dyDescent="0.25">
      <c r="A48" s="2">
        <v>21367</v>
      </c>
      <c r="B48" s="3">
        <v>485841000000</v>
      </c>
    </row>
    <row r="49" spans="1:2" x14ac:dyDescent="0.25">
      <c r="A49" s="2">
        <v>21459</v>
      </c>
      <c r="B49" s="3">
        <v>499555000000</v>
      </c>
    </row>
    <row r="50" spans="1:2" x14ac:dyDescent="0.25">
      <c r="A50" s="2">
        <v>21551</v>
      </c>
      <c r="B50" s="3">
        <v>510330000000</v>
      </c>
    </row>
    <row r="51" spans="1:2" x14ac:dyDescent="0.25">
      <c r="A51" s="2">
        <v>21641</v>
      </c>
      <c r="B51" s="3">
        <v>522653000000</v>
      </c>
    </row>
    <row r="52" spans="1:2" x14ac:dyDescent="0.25">
      <c r="A52" s="2">
        <v>21732</v>
      </c>
      <c r="B52" s="3">
        <v>525034000000</v>
      </c>
    </row>
    <row r="53" spans="1:2" x14ac:dyDescent="0.25">
      <c r="A53" s="2">
        <v>21824</v>
      </c>
      <c r="B53" s="3">
        <v>528600000000</v>
      </c>
    </row>
    <row r="54" spans="1:2" x14ac:dyDescent="0.25">
      <c r="A54" s="2">
        <v>21916</v>
      </c>
      <c r="B54" s="3">
        <v>542648000000</v>
      </c>
    </row>
    <row r="55" spans="1:2" x14ac:dyDescent="0.25">
      <c r="A55" s="2">
        <v>22007</v>
      </c>
      <c r="B55" s="3">
        <v>541080000000</v>
      </c>
    </row>
    <row r="56" spans="1:2" x14ac:dyDescent="0.25">
      <c r="A56" s="2">
        <v>22098</v>
      </c>
      <c r="B56" s="3">
        <v>545604000000</v>
      </c>
    </row>
    <row r="57" spans="1:2" x14ac:dyDescent="0.25">
      <c r="A57" s="2">
        <v>22190</v>
      </c>
      <c r="B57" s="3">
        <v>540197000000</v>
      </c>
    </row>
    <row r="58" spans="1:2" x14ac:dyDescent="0.25">
      <c r="A58" s="2">
        <v>22282</v>
      </c>
      <c r="B58" s="3">
        <v>545018000000</v>
      </c>
    </row>
    <row r="59" spans="1:2" x14ac:dyDescent="0.25">
      <c r="A59" s="2">
        <v>22372</v>
      </c>
      <c r="B59" s="3">
        <v>555545000000</v>
      </c>
    </row>
    <row r="60" spans="1:2" x14ac:dyDescent="0.25">
      <c r="A60" s="2">
        <v>22463</v>
      </c>
      <c r="B60" s="3">
        <v>567664000000</v>
      </c>
    </row>
    <row r="61" spans="1:2" x14ac:dyDescent="0.25">
      <c r="A61" s="2">
        <v>22555</v>
      </c>
      <c r="B61" s="3">
        <v>580612000000</v>
      </c>
    </row>
    <row r="62" spans="1:2" x14ac:dyDescent="0.25">
      <c r="A62" s="2">
        <v>22647</v>
      </c>
      <c r="B62" s="3">
        <v>594013000000</v>
      </c>
    </row>
    <row r="63" spans="1:2" x14ac:dyDescent="0.25">
      <c r="A63" s="2">
        <v>22737</v>
      </c>
      <c r="B63" s="3">
        <v>600366000000</v>
      </c>
    </row>
    <row r="64" spans="1:2" x14ac:dyDescent="0.25">
      <c r="A64" s="2">
        <v>22828</v>
      </c>
      <c r="B64" s="3">
        <v>609027000000</v>
      </c>
    </row>
    <row r="65" spans="1:2" x14ac:dyDescent="0.25">
      <c r="A65" s="2">
        <v>22920</v>
      </c>
      <c r="B65" s="3">
        <v>612280000000</v>
      </c>
    </row>
    <row r="66" spans="1:2" x14ac:dyDescent="0.25">
      <c r="A66" s="2">
        <v>23012</v>
      </c>
      <c r="B66" s="3">
        <v>621672000000</v>
      </c>
    </row>
    <row r="67" spans="1:2" x14ac:dyDescent="0.25">
      <c r="A67" s="2">
        <v>23102</v>
      </c>
      <c r="B67" s="3">
        <v>629752000000</v>
      </c>
    </row>
    <row r="68" spans="1:2" x14ac:dyDescent="0.25">
      <c r="A68" s="2">
        <v>23193</v>
      </c>
      <c r="B68" s="3">
        <v>644444000000</v>
      </c>
    </row>
    <row r="69" spans="1:2" x14ac:dyDescent="0.25">
      <c r="A69" s="2">
        <v>23285</v>
      </c>
      <c r="B69" s="3">
        <v>653938000000</v>
      </c>
    </row>
    <row r="70" spans="1:2" x14ac:dyDescent="0.25">
      <c r="A70" s="2">
        <v>23377</v>
      </c>
      <c r="B70" s="3">
        <v>669822000000</v>
      </c>
    </row>
    <row r="71" spans="1:2" x14ac:dyDescent="0.25">
      <c r="A71" s="2">
        <v>23468</v>
      </c>
      <c r="B71" s="3">
        <v>678674000000</v>
      </c>
    </row>
    <row r="72" spans="1:2" x14ac:dyDescent="0.25">
      <c r="A72" s="2">
        <v>23559</v>
      </c>
      <c r="B72" s="3">
        <v>692031000000</v>
      </c>
    </row>
    <row r="73" spans="1:2" x14ac:dyDescent="0.25">
      <c r="A73" s="2">
        <v>23651</v>
      </c>
      <c r="B73" s="3">
        <v>697319000000</v>
      </c>
    </row>
    <row r="74" spans="1:2" x14ac:dyDescent="0.25">
      <c r="A74" s="2">
        <v>23743</v>
      </c>
      <c r="B74" s="3">
        <v>717790000000</v>
      </c>
    </row>
    <row r="75" spans="1:2" x14ac:dyDescent="0.25">
      <c r="A75" s="2">
        <v>23833</v>
      </c>
      <c r="B75" s="3">
        <v>730191000000</v>
      </c>
    </row>
    <row r="76" spans="1:2" x14ac:dyDescent="0.25">
      <c r="A76" s="2">
        <v>23924</v>
      </c>
      <c r="B76" s="3">
        <v>749323000000</v>
      </c>
    </row>
    <row r="77" spans="1:2" x14ac:dyDescent="0.25">
      <c r="A77" s="2">
        <v>24016</v>
      </c>
      <c r="B77" s="3">
        <v>771857000000</v>
      </c>
    </row>
    <row r="78" spans="1:2" x14ac:dyDescent="0.25">
      <c r="A78" s="2">
        <v>24108</v>
      </c>
      <c r="B78" s="3">
        <v>795734000000</v>
      </c>
    </row>
    <row r="79" spans="1:2" x14ac:dyDescent="0.25">
      <c r="A79" s="2">
        <v>24198</v>
      </c>
      <c r="B79" s="3">
        <v>804981000000</v>
      </c>
    </row>
    <row r="80" spans="1:2" x14ac:dyDescent="0.25">
      <c r="A80" s="2">
        <v>24289</v>
      </c>
      <c r="B80" s="3">
        <v>819638000000</v>
      </c>
    </row>
    <row r="81" spans="1:2" x14ac:dyDescent="0.25">
      <c r="A81" s="2">
        <v>24381</v>
      </c>
      <c r="B81" s="3">
        <v>833302000000</v>
      </c>
    </row>
    <row r="82" spans="1:2" x14ac:dyDescent="0.25">
      <c r="A82" s="2">
        <v>24473</v>
      </c>
      <c r="B82" s="3">
        <v>844170000000</v>
      </c>
    </row>
    <row r="83" spans="1:2" x14ac:dyDescent="0.25">
      <c r="A83" s="2">
        <v>24563</v>
      </c>
      <c r="B83" s="3">
        <v>848983000000</v>
      </c>
    </row>
    <row r="84" spans="1:2" x14ac:dyDescent="0.25">
      <c r="A84" s="2">
        <v>24654</v>
      </c>
      <c r="B84" s="3">
        <v>865233000000</v>
      </c>
    </row>
    <row r="85" spans="1:2" x14ac:dyDescent="0.25">
      <c r="A85" s="2">
        <v>24746</v>
      </c>
      <c r="B85" s="3">
        <v>881439000000</v>
      </c>
    </row>
    <row r="86" spans="1:2" x14ac:dyDescent="0.25">
      <c r="A86" s="2">
        <v>24838</v>
      </c>
      <c r="B86" s="3">
        <v>909387000000</v>
      </c>
    </row>
    <row r="87" spans="1:2" x14ac:dyDescent="0.25">
      <c r="A87" s="2">
        <v>24929</v>
      </c>
      <c r="B87" s="3">
        <v>934344000000</v>
      </c>
    </row>
    <row r="88" spans="1:2" x14ac:dyDescent="0.25">
      <c r="A88" s="2">
        <v>25020</v>
      </c>
      <c r="B88" s="3">
        <v>950825000000</v>
      </c>
    </row>
    <row r="89" spans="1:2" x14ac:dyDescent="0.25">
      <c r="A89" s="2">
        <v>25112</v>
      </c>
      <c r="B89" s="3">
        <v>968030000000</v>
      </c>
    </row>
    <row r="90" spans="1:2" x14ac:dyDescent="0.25">
      <c r="A90" s="2">
        <v>25204</v>
      </c>
      <c r="B90" s="3">
        <v>993337000000</v>
      </c>
    </row>
    <row r="91" spans="1:2" x14ac:dyDescent="0.25">
      <c r="A91" s="2">
        <v>25294</v>
      </c>
      <c r="B91" s="3">
        <v>1009020000000</v>
      </c>
    </row>
    <row r="92" spans="1:2" x14ac:dyDescent="0.25">
      <c r="A92" s="2">
        <v>25385</v>
      </c>
      <c r="B92" s="3">
        <v>1029956000000</v>
      </c>
    </row>
    <row r="93" spans="1:2" x14ac:dyDescent="0.25">
      <c r="A93" s="2">
        <v>25477</v>
      </c>
      <c r="B93" s="3">
        <v>1038147000000</v>
      </c>
    </row>
    <row r="94" spans="1:2" x14ac:dyDescent="0.25">
      <c r="A94" s="2">
        <v>25569</v>
      </c>
      <c r="B94" s="3">
        <v>1051200000000</v>
      </c>
    </row>
    <row r="95" spans="1:2" x14ac:dyDescent="0.25">
      <c r="A95" s="2">
        <v>25659</v>
      </c>
      <c r="B95" s="3">
        <v>1067375000000</v>
      </c>
    </row>
    <row r="96" spans="1:2" x14ac:dyDescent="0.25">
      <c r="A96" s="2">
        <v>25750</v>
      </c>
      <c r="B96" s="3">
        <v>1086059000000</v>
      </c>
    </row>
    <row r="97" spans="1:2" x14ac:dyDescent="0.25">
      <c r="A97" s="2">
        <v>25842</v>
      </c>
      <c r="B97" s="3">
        <v>1088608000000</v>
      </c>
    </row>
    <row r="98" spans="1:2" x14ac:dyDescent="0.25">
      <c r="A98" s="2">
        <v>25934</v>
      </c>
      <c r="B98" s="3">
        <v>1135156000000</v>
      </c>
    </row>
    <row r="99" spans="1:2" x14ac:dyDescent="0.25">
      <c r="A99" s="2">
        <v>26024</v>
      </c>
      <c r="B99" s="3">
        <v>1156271000000</v>
      </c>
    </row>
    <row r="100" spans="1:2" x14ac:dyDescent="0.25">
      <c r="A100" s="2">
        <v>26115</v>
      </c>
      <c r="B100" s="3">
        <v>1177675000000</v>
      </c>
    </row>
    <row r="101" spans="1:2" x14ac:dyDescent="0.25">
      <c r="A101" s="2">
        <v>26207</v>
      </c>
      <c r="B101" s="3">
        <v>1190297000000</v>
      </c>
    </row>
    <row r="102" spans="1:2" x14ac:dyDescent="0.25">
      <c r="A102" s="2">
        <v>26299</v>
      </c>
      <c r="B102" s="3">
        <v>1230609000000</v>
      </c>
    </row>
    <row r="103" spans="1:2" x14ac:dyDescent="0.25">
      <c r="A103" s="2">
        <v>26390</v>
      </c>
      <c r="B103" s="3">
        <v>1266369000000</v>
      </c>
    </row>
    <row r="104" spans="1:2" x14ac:dyDescent="0.25">
      <c r="A104" s="2">
        <v>26481</v>
      </c>
      <c r="B104" s="3">
        <v>1290566000000</v>
      </c>
    </row>
    <row r="105" spans="1:2" x14ac:dyDescent="0.25">
      <c r="A105" s="2">
        <v>26573</v>
      </c>
      <c r="B105" s="3">
        <v>1328904000000</v>
      </c>
    </row>
    <row r="106" spans="1:2" x14ac:dyDescent="0.25">
      <c r="A106" s="2">
        <v>26665</v>
      </c>
      <c r="B106" s="3">
        <v>1377490000000</v>
      </c>
    </row>
    <row r="107" spans="1:2" x14ac:dyDescent="0.25">
      <c r="A107" s="2">
        <v>26755</v>
      </c>
      <c r="B107" s="3">
        <v>1413887000000</v>
      </c>
    </row>
    <row r="108" spans="1:2" x14ac:dyDescent="0.25">
      <c r="A108" s="2">
        <v>26846</v>
      </c>
      <c r="B108" s="3">
        <v>1433838000000</v>
      </c>
    </row>
    <row r="109" spans="1:2" x14ac:dyDescent="0.25">
      <c r="A109" s="2">
        <v>26938</v>
      </c>
      <c r="B109" s="3">
        <v>1476289000000</v>
      </c>
    </row>
    <row r="110" spans="1:2" x14ac:dyDescent="0.25">
      <c r="A110" s="2">
        <v>27030</v>
      </c>
      <c r="B110" s="3">
        <v>1491209000000</v>
      </c>
    </row>
    <row r="111" spans="1:2" x14ac:dyDescent="0.25">
      <c r="A111" s="2">
        <v>27120</v>
      </c>
      <c r="B111" s="3">
        <v>1530056000000</v>
      </c>
    </row>
    <row r="112" spans="1:2" x14ac:dyDescent="0.25">
      <c r="A112" s="2">
        <v>27211</v>
      </c>
      <c r="B112" s="3">
        <v>1560026000000</v>
      </c>
    </row>
    <row r="113" spans="1:2" x14ac:dyDescent="0.25">
      <c r="A113" s="2">
        <v>27303</v>
      </c>
      <c r="B113" s="3">
        <v>1599679000000</v>
      </c>
    </row>
    <row r="114" spans="1:2" x14ac:dyDescent="0.25">
      <c r="A114" s="2">
        <v>27395</v>
      </c>
      <c r="B114" s="3">
        <v>1616116000000</v>
      </c>
    </row>
    <row r="115" spans="1:2" x14ac:dyDescent="0.25">
      <c r="A115" s="2">
        <v>27485</v>
      </c>
      <c r="B115" s="3">
        <v>1651853000000</v>
      </c>
    </row>
    <row r="116" spans="1:2" x14ac:dyDescent="0.25">
      <c r="A116" s="2">
        <v>27576</v>
      </c>
      <c r="B116" s="3">
        <v>1709820000000</v>
      </c>
    </row>
    <row r="117" spans="1:2" x14ac:dyDescent="0.25">
      <c r="A117" s="2">
        <v>27668</v>
      </c>
      <c r="B117" s="3">
        <v>1761831000000</v>
      </c>
    </row>
    <row r="118" spans="1:2" x14ac:dyDescent="0.25">
      <c r="A118" s="2">
        <v>27760</v>
      </c>
      <c r="B118" s="3">
        <v>1820487000000</v>
      </c>
    </row>
    <row r="119" spans="1:2" x14ac:dyDescent="0.25">
      <c r="A119" s="2">
        <v>27851</v>
      </c>
      <c r="B119" s="3">
        <v>1852332000000</v>
      </c>
    </row>
    <row r="120" spans="1:2" x14ac:dyDescent="0.25">
      <c r="A120" s="2">
        <v>27942</v>
      </c>
      <c r="B120" s="3">
        <v>1886558000000</v>
      </c>
    </row>
    <row r="121" spans="1:2" x14ac:dyDescent="0.25">
      <c r="A121" s="2">
        <v>28034</v>
      </c>
      <c r="B121" s="3">
        <v>1934273000000</v>
      </c>
    </row>
    <row r="122" spans="1:2" x14ac:dyDescent="0.25">
      <c r="A122" s="2">
        <v>28126</v>
      </c>
      <c r="B122" s="3">
        <v>1988648000000</v>
      </c>
    </row>
    <row r="123" spans="1:2" x14ac:dyDescent="0.25">
      <c r="A123" s="2">
        <v>28216</v>
      </c>
      <c r="B123" s="3">
        <v>2055909000000</v>
      </c>
    </row>
    <row r="124" spans="1:2" x14ac:dyDescent="0.25">
      <c r="A124" s="2">
        <v>28307</v>
      </c>
      <c r="B124" s="3">
        <v>2118473000000</v>
      </c>
    </row>
    <row r="125" spans="1:2" x14ac:dyDescent="0.25">
      <c r="A125" s="2">
        <v>28399</v>
      </c>
      <c r="B125" s="3">
        <v>2164270000000</v>
      </c>
    </row>
    <row r="126" spans="1:2" x14ac:dyDescent="0.25">
      <c r="A126" s="2">
        <v>28491</v>
      </c>
      <c r="B126" s="3">
        <v>2202760000000</v>
      </c>
    </row>
    <row r="127" spans="1:2" x14ac:dyDescent="0.25">
      <c r="A127" s="2">
        <v>28581</v>
      </c>
      <c r="B127" s="3">
        <v>2331633000000</v>
      </c>
    </row>
    <row r="128" spans="1:2" x14ac:dyDescent="0.25">
      <c r="A128" s="2">
        <v>28672</v>
      </c>
      <c r="B128" s="3">
        <v>2395053000000</v>
      </c>
    </row>
    <row r="129" spans="1:2" x14ac:dyDescent="0.25">
      <c r="A129" s="2">
        <v>28764</v>
      </c>
      <c r="B129" s="3">
        <v>2476949000000</v>
      </c>
    </row>
    <row r="130" spans="1:2" x14ac:dyDescent="0.25">
      <c r="A130" s="2">
        <v>28856</v>
      </c>
      <c r="B130" s="3">
        <v>2526610000000</v>
      </c>
    </row>
    <row r="131" spans="1:2" x14ac:dyDescent="0.25">
      <c r="A131" s="2">
        <v>28946</v>
      </c>
      <c r="B131" s="3">
        <v>2591247000000</v>
      </c>
    </row>
    <row r="132" spans="1:2" x14ac:dyDescent="0.25">
      <c r="A132" s="2">
        <v>29037</v>
      </c>
      <c r="B132" s="3">
        <v>2667565000000</v>
      </c>
    </row>
    <row r="133" spans="1:2" x14ac:dyDescent="0.25">
      <c r="A133" s="2">
        <v>29129</v>
      </c>
      <c r="B133" s="3">
        <v>2723883000000</v>
      </c>
    </row>
    <row r="134" spans="1:2" x14ac:dyDescent="0.25">
      <c r="A134" s="2">
        <v>29221</v>
      </c>
      <c r="B134" s="3">
        <v>2789842000000</v>
      </c>
    </row>
    <row r="135" spans="1:2" x14ac:dyDescent="0.25">
      <c r="A135" s="2">
        <v>29312</v>
      </c>
      <c r="B135" s="3">
        <v>2797352000000</v>
      </c>
    </row>
    <row r="136" spans="1:2" x14ac:dyDescent="0.25">
      <c r="A136" s="2">
        <v>29403</v>
      </c>
      <c r="B136" s="3">
        <v>2856483000000</v>
      </c>
    </row>
    <row r="137" spans="1:2" x14ac:dyDescent="0.25">
      <c r="A137" s="2">
        <v>29495</v>
      </c>
      <c r="B137" s="3">
        <v>2985557000000</v>
      </c>
    </row>
    <row r="138" spans="1:2" x14ac:dyDescent="0.25">
      <c r="A138" s="2">
        <v>29587</v>
      </c>
      <c r="B138" s="3">
        <v>3124206000000</v>
      </c>
    </row>
    <row r="139" spans="1:2" x14ac:dyDescent="0.25">
      <c r="A139" s="2">
        <v>29677</v>
      </c>
      <c r="B139" s="3">
        <v>3162532000000</v>
      </c>
    </row>
    <row r="140" spans="1:2" x14ac:dyDescent="0.25">
      <c r="A140" s="2">
        <v>29768</v>
      </c>
      <c r="B140" s="3">
        <v>3260609000000</v>
      </c>
    </row>
    <row r="141" spans="1:2" x14ac:dyDescent="0.25">
      <c r="A141" s="2">
        <v>29860</v>
      </c>
      <c r="B141" s="3">
        <v>3280818000000</v>
      </c>
    </row>
    <row r="142" spans="1:2" x14ac:dyDescent="0.25">
      <c r="A142" s="2">
        <v>29952</v>
      </c>
      <c r="B142" s="3">
        <v>3274302000000</v>
      </c>
    </row>
    <row r="143" spans="1:2" x14ac:dyDescent="0.25">
      <c r="A143" s="2">
        <v>30042</v>
      </c>
      <c r="B143" s="3">
        <v>3331972000000</v>
      </c>
    </row>
    <row r="144" spans="1:2" x14ac:dyDescent="0.25">
      <c r="A144" s="2">
        <v>30133</v>
      </c>
      <c r="B144" s="3">
        <v>3366322000000</v>
      </c>
    </row>
    <row r="145" spans="1:2" x14ac:dyDescent="0.25">
      <c r="A145" s="2">
        <v>30225</v>
      </c>
      <c r="B145" s="3">
        <v>3402561000000</v>
      </c>
    </row>
    <row r="146" spans="1:2" x14ac:dyDescent="0.25">
      <c r="A146" s="2">
        <v>30317</v>
      </c>
      <c r="B146" s="3">
        <v>3473413000000</v>
      </c>
    </row>
    <row r="147" spans="1:2" x14ac:dyDescent="0.25">
      <c r="A147" s="2">
        <v>30407</v>
      </c>
      <c r="B147" s="3">
        <v>3578848000000</v>
      </c>
    </row>
    <row r="148" spans="1:2" x14ac:dyDescent="0.25">
      <c r="A148" s="2">
        <v>30498</v>
      </c>
      <c r="B148" s="3">
        <v>3689179000000</v>
      </c>
    </row>
    <row r="149" spans="1:2" x14ac:dyDescent="0.25">
      <c r="A149" s="2">
        <v>30590</v>
      </c>
      <c r="B149" s="3">
        <v>3794706000000</v>
      </c>
    </row>
    <row r="150" spans="1:2" x14ac:dyDescent="0.25">
      <c r="A150" s="2">
        <v>30682</v>
      </c>
      <c r="B150" s="3">
        <v>3908054000000</v>
      </c>
    </row>
    <row r="151" spans="1:2" x14ac:dyDescent="0.25">
      <c r="A151" s="2">
        <v>30773</v>
      </c>
      <c r="B151" s="3">
        <v>4009601000000</v>
      </c>
    </row>
    <row r="152" spans="1:2" x14ac:dyDescent="0.25">
      <c r="A152" s="2">
        <v>30864</v>
      </c>
      <c r="B152" s="3">
        <v>4084250000000</v>
      </c>
    </row>
    <row r="153" spans="1:2" x14ac:dyDescent="0.25">
      <c r="A153" s="2">
        <v>30956</v>
      </c>
      <c r="B153" s="3">
        <v>4148551000000</v>
      </c>
    </row>
    <row r="154" spans="1:2" x14ac:dyDescent="0.25">
      <c r="A154" s="2">
        <v>31048</v>
      </c>
      <c r="B154" s="3">
        <v>4230168000000</v>
      </c>
    </row>
    <row r="155" spans="1:2" x14ac:dyDescent="0.25">
      <c r="A155" s="2">
        <v>31138</v>
      </c>
      <c r="B155" s="3">
        <v>4294887000000</v>
      </c>
    </row>
    <row r="156" spans="1:2" x14ac:dyDescent="0.25">
      <c r="A156" s="2">
        <v>31229</v>
      </c>
      <c r="B156" s="3">
        <v>4386773000000</v>
      </c>
    </row>
    <row r="157" spans="1:2" x14ac:dyDescent="0.25">
      <c r="A157" s="2">
        <v>31321</v>
      </c>
      <c r="B157" s="3">
        <v>4444094000000</v>
      </c>
    </row>
    <row r="158" spans="1:2" x14ac:dyDescent="0.25">
      <c r="A158" s="2">
        <v>31413</v>
      </c>
      <c r="B158" s="3">
        <v>4507894000000</v>
      </c>
    </row>
    <row r="159" spans="1:2" x14ac:dyDescent="0.25">
      <c r="A159" s="2">
        <v>31503</v>
      </c>
      <c r="B159" s="3">
        <v>4545340000000</v>
      </c>
    </row>
    <row r="160" spans="1:2" x14ac:dyDescent="0.25">
      <c r="A160" s="2">
        <v>31594</v>
      </c>
      <c r="B160" s="3">
        <v>4607669000000</v>
      </c>
    </row>
    <row r="161" spans="1:2" x14ac:dyDescent="0.25">
      <c r="A161" s="2">
        <v>31686</v>
      </c>
      <c r="B161" s="3">
        <v>4657627000000</v>
      </c>
    </row>
    <row r="162" spans="1:2" x14ac:dyDescent="0.25">
      <c r="A162" s="2">
        <v>31778</v>
      </c>
      <c r="B162" s="3">
        <v>4722156000000</v>
      </c>
    </row>
    <row r="163" spans="1:2" x14ac:dyDescent="0.25">
      <c r="A163" s="2">
        <v>31868</v>
      </c>
      <c r="B163" s="3">
        <v>4806160000000</v>
      </c>
    </row>
    <row r="164" spans="1:2" x14ac:dyDescent="0.25">
      <c r="A164" s="2">
        <v>31959</v>
      </c>
      <c r="B164" s="3">
        <v>4884555000000</v>
      </c>
    </row>
    <row r="165" spans="1:2" x14ac:dyDescent="0.25">
      <c r="A165" s="2">
        <v>32051</v>
      </c>
      <c r="B165" s="3">
        <v>5007994000000</v>
      </c>
    </row>
    <row r="166" spans="1:2" x14ac:dyDescent="0.25">
      <c r="A166" s="2">
        <v>32143</v>
      </c>
      <c r="B166" s="3">
        <v>5073372000000</v>
      </c>
    </row>
    <row r="167" spans="1:2" x14ac:dyDescent="0.25">
      <c r="A167" s="2">
        <v>32234</v>
      </c>
      <c r="B167" s="3">
        <v>5190036000000</v>
      </c>
    </row>
    <row r="168" spans="1:2" x14ac:dyDescent="0.25">
      <c r="A168" s="2">
        <v>32325</v>
      </c>
      <c r="B168" s="3">
        <v>5282835000000</v>
      </c>
    </row>
    <row r="169" spans="1:2" x14ac:dyDescent="0.25">
      <c r="A169" s="2">
        <v>32417</v>
      </c>
      <c r="B169" s="3">
        <v>5399509000000</v>
      </c>
    </row>
    <row r="170" spans="1:2" x14ac:dyDescent="0.25">
      <c r="A170" s="2">
        <v>32509</v>
      </c>
      <c r="B170" s="3">
        <v>5511253000000</v>
      </c>
    </row>
    <row r="171" spans="1:2" x14ac:dyDescent="0.25">
      <c r="A171" s="2">
        <v>32599</v>
      </c>
      <c r="B171" s="3">
        <v>5612463000000</v>
      </c>
    </row>
    <row r="172" spans="1:2" x14ac:dyDescent="0.25">
      <c r="A172" s="2">
        <v>32690</v>
      </c>
      <c r="B172" s="3">
        <v>5695365000000</v>
      </c>
    </row>
    <row r="173" spans="1:2" x14ac:dyDescent="0.25">
      <c r="A173" s="2">
        <v>32782</v>
      </c>
      <c r="B173" s="3">
        <v>5747237000000</v>
      </c>
    </row>
    <row r="174" spans="1:2" x14ac:dyDescent="0.25">
      <c r="A174" s="2">
        <v>32874</v>
      </c>
      <c r="B174" s="3">
        <v>5872701000000</v>
      </c>
    </row>
    <row r="175" spans="1:2" x14ac:dyDescent="0.25">
      <c r="A175" s="2">
        <v>32964</v>
      </c>
      <c r="B175" s="3">
        <v>5960028000000</v>
      </c>
    </row>
    <row r="176" spans="1:2" x14ac:dyDescent="0.25">
      <c r="A176" s="2">
        <v>33055</v>
      </c>
      <c r="B176" s="3">
        <v>6015116000000</v>
      </c>
    </row>
    <row r="177" spans="1:2" x14ac:dyDescent="0.25">
      <c r="A177" s="2">
        <v>33147</v>
      </c>
      <c r="B177" s="3">
        <v>6004733000000</v>
      </c>
    </row>
    <row r="178" spans="1:2" x14ac:dyDescent="0.25">
      <c r="A178" s="2">
        <v>33239</v>
      </c>
      <c r="B178" s="3">
        <v>6035178000000</v>
      </c>
    </row>
    <row r="179" spans="1:2" x14ac:dyDescent="0.25">
      <c r="A179" s="2">
        <v>33329</v>
      </c>
      <c r="B179" s="3">
        <v>6126862000000</v>
      </c>
    </row>
    <row r="180" spans="1:2" x14ac:dyDescent="0.25">
      <c r="A180" s="2">
        <v>33420</v>
      </c>
      <c r="B180" s="3">
        <v>6205937000000</v>
      </c>
    </row>
    <row r="181" spans="1:2" x14ac:dyDescent="0.25">
      <c r="A181" s="2">
        <v>33512</v>
      </c>
      <c r="B181" s="3">
        <v>6264540000000</v>
      </c>
    </row>
    <row r="182" spans="1:2" x14ac:dyDescent="0.25">
      <c r="A182" s="2">
        <v>33604</v>
      </c>
      <c r="B182" s="3">
        <v>6363102000000</v>
      </c>
    </row>
    <row r="183" spans="1:2" x14ac:dyDescent="0.25">
      <c r="A183" s="2">
        <v>33695</v>
      </c>
      <c r="B183" s="3">
        <v>6470763000000</v>
      </c>
    </row>
    <row r="184" spans="1:2" x14ac:dyDescent="0.25">
      <c r="A184" s="2">
        <v>33786</v>
      </c>
      <c r="B184" s="3">
        <v>6566641000000</v>
      </c>
    </row>
    <row r="185" spans="1:2" x14ac:dyDescent="0.25">
      <c r="A185" s="2">
        <v>33878</v>
      </c>
      <c r="B185" s="3">
        <v>6680803000000</v>
      </c>
    </row>
    <row r="186" spans="1:2" x14ac:dyDescent="0.25">
      <c r="A186" s="2">
        <v>33970</v>
      </c>
      <c r="B186" s="3">
        <v>6729459000000</v>
      </c>
    </row>
    <row r="187" spans="1:2" x14ac:dyDescent="0.25">
      <c r="A187" s="2">
        <v>34060</v>
      </c>
      <c r="B187" s="3">
        <v>6808939000000</v>
      </c>
    </row>
    <row r="188" spans="1:2" x14ac:dyDescent="0.25">
      <c r="A188" s="2">
        <v>34151</v>
      </c>
      <c r="B188" s="3">
        <v>6882098000000</v>
      </c>
    </row>
    <row r="189" spans="1:2" x14ac:dyDescent="0.25">
      <c r="A189" s="2">
        <v>34243</v>
      </c>
      <c r="B189" s="3">
        <v>7013738000000</v>
      </c>
    </row>
    <row r="190" spans="1:2" x14ac:dyDescent="0.25">
      <c r="A190" s="2">
        <v>34335</v>
      </c>
      <c r="B190" s="3">
        <v>7115652000000</v>
      </c>
    </row>
    <row r="191" spans="1:2" x14ac:dyDescent="0.25">
      <c r="A191" s="2">
        <v>34425</v>
      </c>
      <c r="B191" s="3">
        <v>7246931000000</v>
      </c>
    </row>
    <row r="192" spans="1:2" x14ac:dyDescent="0.25">
      <c r="A192" s="2">
        <v>34516</v>
      </c>
      <c r="B192" s="3">
        <v>7331075000000</v>
      </c>
    </row>
    <row r="193" spans="1:2" x14ac:dyDescent="0.25">
      <c r="A193" s="2">
        <v>34608</v>
      </c>
      <c r="B193" s="3">
        <v>7455288000000</v>
      </c>
    </row>
    <row r="194" spans="1:2" x14ac:dyDescent="0.25">
      <c r="A194" s="2">
        <v>34700</v>
      </c>
      <c r="B194" s="3">
        <v>7522289000000</v>
      </c>
    </row>
    <row r="195" spans="1:2" x14ac:dyDescent="0.25">
      <c r="A195" s="2">
        <v>34790</v>
      </c>
      <c r="B195" s="3">
        <v>7580997000000</v>
      </c>
    </row>
    <row r="196" spans="1:2" x14ac:dyDescent="0.25">
      <c r="A196" s="2">
        <v>34881</v>
      </c>
      <c r="B196" s="3">
        <v>7683125000000</v>
      </c>
    </row>
    <row r="197" spans="1:2" x14ac:dyDescent="0.25">
      <c r="A197" s="2">
        <v>34973</v>
      </c>
      <c r="B197" s="3">
        <v>7772586000000</v>
      </c>
    </row>
    <row r="198" spans="1:2" x14ac:dyDescent="0.25">
      <c r="A198" s="2">
        <v>35065</v>
      </c>
      <c r="B198" s="3">
        <v>7868468000000</v>
      </c>
    </row>
    <row r="199" spans="1:2" x14ac:dyDescent="0.25">
      <c r="A199" s="2">
        <v>35156</v>
      </c>
      <c r="B199" s="3">
        <v>8032840000000</v>
      </c>
    </row>
    <row r="200" spans="1:2" x14ac:dyDescent="0.25">
      <c r="A200" s="2">
        <v>35247</v>
      </c>
      <c r="B200" s="3">
        <v>8131408000000</v>
      </c>
    </row>
    <row r="201" spans="1:2" x14ac:dyDescent="0.25">
      <c r="A201" s="2">
        <v>35339</v>
      </c>
      <c r="B201" s="3">
        <v>8259771000000</v>
      </c>
    </row>
    <row r="202" spans="1:2" x14ac:dyDescent="0.25">
      <c r="A202" s="2">
        <v>35431</v>
      </c>
      <c r="B202" s="3">
        <v>8362655000000</v>
      </c>
    </row>
    <row r="203" spans="1:2" x14ac:dyDescent="0.25">
      <c r="A203" s="2">
        <v>35521</v>
      </c>
      <c r="B203" s="3">
        <v>8518825000000</v>
      </c>
    </row>
    <row r="204" spans="1:2" x14ac:dyDescent="0.25">
      <c r="A204" s="2">
        <v>35612</v>
      </c>
      <c r="B204" s="3">
        <v>8662823000000</v>
      </c>
    </row>
    <row r="205" spans="1:2" x14ac:dyDescent="0.25">
      <c r="A205" s="2">
        <v>35704</v>
      </c>
      <c r="B205" s="3">
        <v>8765907000000</v>
      </c>
    </row>
    <row r="206" spans="1:2" x14ac:dyDescent="0.25">
      <c r="A206" s="2">
        <v>35796</v>
      </c>
      <c r="B206" s="3">
        <v>8866480000000</v>
      </c>
    </row>
    <row r="207" spans="1:2" x14ac:dyDescent="0.25">
      <c r="A207" s="2">
        <v>35886</v>
      </c>
      <c r="B207" s="3">
        <v>8969699000000</v>
      </c>
    </row>
    <row r="208" spans="1:2" x14ac:dyDescent="0.25">
      <c r="A208" s="2">
        <v>35977</v>
      </c>
      <c r="B208" s="3">
        <v>9121097000000</v>
      </c>
    </row>
    <row r="209" spans="1:2" x14ac:dyDescent="0.25">
      <c r="A209" s="2">
        <v>36069</v>
      </c>
      <c r="B209" s="3">
        <v>9293991000000</v>
      </c>
    </row>
    <row r="210" spans="1:2" x14ac:dyDescent="0.25">
      <c r="A210" s="2">
        <v>36161</v>
      </c>
      <c r="B210" s="3">
        <v>9411682000000</v>
      </c>
    </row>
    <row r="211" spans="1:2" x14ac:dyDescent="0.25">
      <c r="A211" s="2">
        <v>36251</v>
      </c>
      <c r="B211" s="3">
        <v>9526210000000</v>
      </c>
    </row>
    <row r="212" spans="1:2" x14ac:dyDescent="0.25">
      <c r="A212" s="2">
        <v>36342</v>
      </c>
      <c r="B212" s="3">
        <v>9686626000000</v>
      </c>
    </row>
    <row r="213" spans="1:2" x14ac:dyDescent="0.25">
      <c r="A213" s="2">
        <v>36434</v>
      </c>
      <c r="B213" s="3">
        <v>9900169000000</v>
      </c>
    </row>
    <row r="214" spans="1:2" x14ac:dyDescent="0.25">
      <c r="A214" s="2">
        <v>36526</v>
      </c>
      <c r="B214" s="3">
        <v>10002179000000</v>
      </c>
    </row>
    <row r="215" spans="1:2" x14ac:dyDescent="0.25">
      <c r="A215" s="2">
        <v>36617</v>
      </c>
      <c r="B215" s="3">
        <v>10247720000000</v>
      </c>
    </row>
    <row r="216" spans="1:2" x14ac:dyDescent="0.25">
      <c r="A216" s="2">
        <v>36708</v>
      </c>
      <c r="B216" s="3">
        <v>10318165000000</v>
      </c>
    </row>
    <row r="217" spans="1:2" x14ac:dyDescent="0.25">
      <c r="A217" s="2">
        <v>36800</v>
      </c>
      <c r="B217" s="3">
        <v>10435744000000</v>
      </c>
    </row>
    <row r="218" spans="1:2" x14ac:dyDescent="0.25">
      <c r="A218" s="2">
        <v>36892</v>
      </c>
      <c r="B218" s="3">
        <v>10470231000000</v>
      </c>
    </row>
    <row r="219" spans="1:2" x14ac:dyDescent="0.25">
      <c r="A219" s="2">
        <v>36982</v>
      </c>
      <c r="B219" s="3">
        <v>10599000000000</v>
      </c>
    </row>
    <row r="220" spans="1:2" x14ac:dyDescent="0.25">
      <c r="A220" s="2">
        <v>37073</v>
      </c>
      <c r="B220" s="3">
        <v>10598020000000</v>
      </c>
    </row>
    <row r="221" spans="1:2" x14ac:dyDescent="0.25">
      <c r="A221" s="2">
        <v>37165</v>
      </c>
      <c r="B221" s="3">
        <v>10660465000000</v>
      </c>
    </row>
    <row r="222" spans="1:2" x14ac:dyDescent="0.25">
      <c r="A222" s="2">
        <v>37257</v>
      </c>
      <c r="B222" s="3">
        <v>10783500000000</v>
      </c>
    </row>
    <row r="223" spans="1:2" x14ac:dyDescent="0.25">
      <c r="A223" s="2">
        <v>37347</v>
      </c>
      <c r="B223" s="3">
        <v>10887460000000</v>
      </c>
    </row>
    <row r="224" spans="1:2" x14ac:dyDescent="0.25">
      <c r="A224" s="2">
        <v>37438</v>
      </c>
      <c r="B224" s="3">
        <v>10984040000000</v>
      </c>
    </row>
    <row r="225" spans="1:2" x14ac:dyDescent="0.25">
      <c r="A225" s="2">
        <v>37530</v>
      </c>
      <c r="B225" s="3">
        <v>11061433000000</v>
      </c>
    </row>
    <row r="226" spans="1:2" x14ac:dyDescent="0.25">
      <c r="A226" s="2">
        <v>37622</v>
      </c>
      <c r="B226" s="3">
        <v>11174129000000</v>
      </c>
    </row>
    <row r="227" spans="1:2" x14ac:dyDescent="0.25">
      <c r="A227" s="2">
        <v>37712</v>
      </c>
      <c r="B227" s="3">
        <v>11312766000000</v>
      </c>
    </row>
    <row r="228" spans="1:2" x14ac:dyDescent="0.25">
      <c r="A228" s="2">
        <v>37803</v>
      </c>
      <c r="B228" s="3">
        <v>11566669000000</v>
      </c>
    </row>
    <row r="229" spans="1:2" x14ac:dyDescent="0.25">
      <c r="A229" s="2">
        <v>37895</v>
      </c>
      <c r="B229" s="3">
        <v>11772234000000</v>
      </c>
    </row>
    <row r="230" spans="1:2" x14ac:dyDescent="0.25">
      <c r="A230" s="2">
        <v>37987</v>
      </c>
      <c r="B230" s="3">
        <v>11923447000000</v>
      </c>
    </row>
    <row r="231" spans="1:2" x14ac:dyDescent="0.25">
      <c r="A231" s="2">
        <v>38078</v>
      </c>
      <c r="B231" s="3">
        <v>12112815000000</v>
      </c>
    </row>
    <row r="232" spans="1:2" x14ac:dyDescent="0.25">
      <c r="A232" s="2">
        <v>38169</v>
      </c>
      <c r="B232" s="3">
        <v>12305307000000</v>
      </c>
    </row>
    <row r="233" spans="1:2" x14ac:dyDescent="0.25">
      <c r="A233" s="2">
        <v>38261</v>
      </c>
      <c r="B233" s="3">
        <v>12527214000000</v>
      </c>
    </row>
    <row r="234" spans="1:2" x14ac:dyDescent="0.25">
      <c r="A234" s="2">
        <v>38353</v>
      </c>
      <c r="B234" s="3">
        <v>12767286000000</v>
      </c>
    </row>
    <row r="235" spans="1:2" x14ac:dyDescent="0.25">
      <c r="A235" s="2">
        <v>38443</v>
      </c>
      <c r="B235" s="3">
        <v>12922656000000</v>
      </c>
    </row>
    <row r="236" spans="1:2" x14ac:dyDescent="0.25">
      <c r="A236" s="2">
        <v>38534</v>
      </c>
      <c r="B236" s="3">
        <v>13142642000000</v>
      </c>
    </row>
    <row r="237" spans="1:2" x14ac:dyDescent="0.25">
      <c r="A237" s="2">
        <v>38626</v>
      </c>
      <c r="B237" s="3">
        <v>13324204000000</v>
      </c>
    </row>
    <row r="238" spans="1:2" x14ac:dyDescent="0.25">
      <c r="A238" s="2">
        <v>38718</v>
      </c>
      <c r="B238" s="3">
        <v>13599160000000</v>
      </c>
    </row>
    <row r="239" spans="1:2" x14ac:dyDescent="0.25">
      <c r="A239" s="2">
        <v>38808</v>
      </c>
      <c r="B239" s="3">
        <v>13753424000000</v>
      </c>
    </row>
    <row r="240" spans="1:2" x14ac:dyDescent="0.25">
      <c r="A240" s="2">
        <v>38899</v>
      </c>
      <c r="B240" s="3">
        <v>13870188000000</v>
      </c>
    </row>
    <row r="241" spans="1:2" x14ac:dyDescent="0.25">
      <c r="A241" s="2">
        <v>38991</v>
      </c>
      <c r="B241" s="3">
        <v>14039560000000</v>
      </c>
    </row>
    <row r="242" spans="1:2" x14ac:dyDescent="0.25">
      <c r="A242" s="2">
        <v>39083</v>
      </c>
      <c r="B242" s="3">
        <v>14215651000000</v>
      </c>
    </row>
    <row r="243" spans="1:2" x14ac:dyDescent="0.25">
      <c r="A243" s="2">
        <v>39173</v>
      </c>
      <c r="B243" s="3">
        <v>14402082000000</v>
      </c>
    </row>
    <row r="244" spans="1:2" x14ac:dyDescent="0.25">
      <c r="A244" s="2">
        <v>39264</v>
      </c>
      <c r="B244" s="3">
        <v>14564117000000</v>
      </c>
    </row>
    <row r="245" spans="1:2" x14ac:dyDescent="0.25">
      <c r="A245" s="2">
        <v>39356</v>
      </c>
      <c r="B245" s="3">
        <v>14715058000000</v>
      </c>
    </row>
    <row r="246" spans="1:2" x14ac:dyDescent="0.25">
      <c r="A246" s="2">
        <v>39448</v>
      </c>
      <c r="B246" s="3">
        <v>14706538000000</v>
      </c>
    </row>
    <row r="247" spans="1:2" x14ac:dyDescent="0.25">
      <c r="A247" s="2">
        <v>39539</v>
      </c>
      <c r="B247" s="3">
        <v>14865701000000</v>
      </c>
    </row>
    <row r="248" spans="1:2" x14ac:dyDescent="0.25">
      <c r="A248" s="2">
        <v>39630</v>
      </c>
      <c r="B248" s="3">
        <v>14898999000000</v>
      </c>
    </row>
    <row r="249" spans="1:2" x14ac:dyDescent="0.25">
      <c r="A249" s="2">
        <v>39722</v>
      </c>
      <c r="B249" s="3">
        <v>14608209000000</v>
      </c>
    </row>
    <row r="250" spans="1:2" x14ac:dyDescent="0.25">
      <c r="A250" s="2">
        <v>39814</v>
      </c>
      <c r="B250" s="3">
        <v>14430902000000</v>
      </c>
    </row>
    <row r="251" spans="1:2" x14ac:dyDescent="0.25">
      <c r="A251" s="2">
        <v>39904</v>
      </c>
      <c r="B251" s="3">
        <v>14381236000000</v>
      </c>
    </row>
    <row r="252" spans="1:2" x14ac:dyDescent="0.25">
      <c r="A252" s="2">
        <v>39995</v>
      </c>
      <c r="B252" s="3">
        <v>14448882000000</v>
      </c>
    </row>
    <row r="253" spans="1:2" x14ac:dyDescent="0.25">
      <c r="A253" s="2">
        <v>40087</v>
      </c>
      <c r="B253" s="3">
        <v>14651249000000</v>
      </c>
    </row>
    <row r="254" spans="1:2" x14ac:dyDescent="0.25">
      <c r="A254" s="2">
        <v>40179</v>
      </c>
      <c r="B254" s="3">
        <v>14764610000000</v>
      </c>
    </row>
    <row r="255" spans="1:2" x14ac:dyDescent="0.25">
      <c r="A255" s="2">
        <v>40269</v>
      </c>
      <c r="B255" s="3">
        <v>14980193000000</v>
      </c>
    </row>
    <row r="256" spans="1:2" x14ac:dyDescent="0.25">
      <c r="A256" s="2">
        <v>40360</v>
      </c>
      <c r="B256" s="3">
        <v>15141607000000</v>
      </c>
    </row>
    <row r="257" spans="1:2" x14ac:dyDescent="0.25">
      <c r="A257" s="2">
        <v>40452</v>
      </c>
      <c r="B257" s="3">
        <v>15309474000000</v>
      </c>
    </row>
    <row r="258" spans="1:2" x14ac:dyDescent="0.25">
      <c r="A258" s="2">
        <v>40544</v>
      </c>
      <c r="B258" s="3">
        <v>15351448000000</v>
      </c>
    </row>
    <row r="259" spans="1:2" x14ac:dyDescent="0.25">
      <c r="A259" s="2">
        <v>40634</v>
      </c>
      <c r="B259" s="3">
        <v>15557539000000</v>
      </c>
    </row>
    <row r="260" spans="1:2" x14ac:dyDescent="0.25">
      <c r="A260" s="2">
        <v>40725</v>
      </c>
      <c r="B260" s="3">
        <v>15647680000000</v>
      </c>
    </row>
    <row r="261" spans="1:2" x14ac:dyDescent="0.25">
      <c r="A261" s="2">
        <v>40817</v>
      </c>
      <c r="B261" s="3">
        <v>15842259000000</v>
      </c>
    </row>
    <row r="262" spans="1:2" x14ac:dyDescent="0.25">
      <c r="A262" s="2">
        <v>40909</v>
      </c>
      <c r="B262" s="3">
        <v>16068805000000</v>
      </c>
    </row>
    <row r="263" spans="1:2" x14ac:dyDescent="0.25">
      <c r="A263" s="2">
        <v>41000</v>
      </c>
      <c r="B263" s="3">
        <v>16207115000000</v>
      </c>
    </row>
    <row r="264" spans="1:2" x14ac:dyDescent="0.25">
      <c r="A264" s="2">
        <v>41091</v>
      </c>
      <c r="B264" s="3">
        <v>16319541000000</v>
      </c>
    </row>
    <row r="265" spans="1:2" x14ac:dyDescent="0.25">
      <c r="A265" s="2">
        <v>41183</v>
      </c>
      <c r="B265" s="3">
        <v>16420419000000</v>
      </c>
    </row>
    <row r="266" spans="1:2" x14ac:dyDescent="0.25">
      <c r="A266" s="2">
        <v>41275</v>
      </c>
      <c r="B266" s="3">
        <v>16648189000000</v>
      </c>
    </row>
    <row r="267" spans="1:2" x14ac:dyDescent="0.25">
      <c r="A267" s="2">
        <v>41365</v>
      </c>
      <c r="B267" s="3">
        <v>16728687000000</v>
      </c>
    </row>
    <row r="268" spans="1:2" x14ac:dyDescent="0.25">
      <c r="A268" s="2">
        <v>41456</v>
      </c>
      <c r="B268" s="3">
        <v>16953838000000</v>
      </c>
    </row>
    <row r="269" spans="1:2" x14ac:dyDescent="0.25">
      <c r="A269" s="2">
        <v>41548</v>
      </c>
      <c r="B269" s="3">
        <v>17192019000000</v>
      </c>
    </row>
    <row r="270" spans="1:2" x14ac:dyDescent="0.25">
      <c r="A270" s="2">
        <v>41640</v>
      </c>
      <c r="B270" s="3">
        <v>17197738000000</v>
      </c>
    </row>
    <row r="271" spans="1:2" x14ac:dyDescent="0.25">
      <c r="A271" s="2">
        <v>41730</v>
      </c>
      <c r="B271" s="3">
        <v>17518508000000</v>
      </c>
    </row>
    <row r="272" spans="1:2" x14ac:dyDescent="0.25">
      <c r="A272" s="2">
        <v>41821</v>
      </c>
      <c r="B272" s="3">
        <v>17804228000000</v>
      </c>
    </row>
    <row r="273" spans="1:2" x14ac:dyDescent="0.25">
      <c r="A273" s="2">
        <v>41913</v>
      </c>
      <c r="B273" s="3">
        <v>17912079000000</v>
      </c>
    </row>
    <row r="274" spans="1:2" x14ac:dyDescent="0.25">
      <c r="A274" s="2">
        <v>42005</v>
      </c>
      <c r="B274" s="3">
        <v>18063529000000</v>
      </c>
    </row>
    <row r="275" spans="1:2" x14ac:dyDescent="0.25">
      <c r="A275" s="2">
        <v>42095</v>
      </c>
      <c r="B275" s="3">
        <v>18279784000000</v>
      </c>
    </row>
    <row r="276" spans="1:2" x14ac:dyDescent="0.25">
      <c r="A276" s="2">
        <v>42186</v>
      </c>
      <c r="B276" s="3">
        <v>18401626000000</v>
      </c>
    </row>
    <row r="277" spans="1:2" x14ac:dyDescent="0.25">
      <c r="A277" s="2">
        <v>42278</v>
      </c>
      <c r="B277" s="3">
        <v>18435137000000</v>
      </c>
    </row>
    <row r="278" spans="1:2" x14ac:dyDescent="0.25">
      <c r="A278" s="2">
        <v>42370</v>
      </c>
      <c r="B278" s="3">
        <v>18525933000000</v>
      </c>
    </row>
    <row r="279" spans="1:2" x14ac:dyDescent="0.25">
      <c r="A279" s="2">
        <v>42461</v>
      </c>
      <c r="B279" s="3">
        <v>18711702000000</v>
      </c>
    </row>
    <row r="280" spans="1:2" x14ac:dyDescent="0.25">
      <c r="A280" s="2">
        <v>42552</v>
      </c>
      <c r="B280" s="3">
        <v>18892639000000</v>
      </c>
    </row>
    <row r="281" spans="1:2" x14ac:dyDescent="0.25">
      <c r="A281" s="2">
        <v>42644</v>
      </c>
      <c r="B281" s="3">
        <v>19089379000000</v>
      </c>
    </row>
    <row r="282" spans="1:2" x14ac:dyDescent="0.25">
      <c r="A282" s="2">
        <v>42736</v>
      </c>
      <c r="B282" s="3">
        <v>19280084000000</v>
      </c>
    </row>
    <row r="283" spans="1:2" x14ac:dyDescent="0.25">
      <c r="A283" s="2">
        <v>42826</v>
      </c>
      <c r="B283" s="3">
        <v>19438643000000</v>
      </c>
    </row>
    <row r="284" spans="1:2" x14ac:dyDescent="0.25">
      <c r="A284" s="2">
        <v>42917</v>
      </c>
      <c r="B284" s="3">
        <v>19692595000000</v>
      </c>
    </row>
    <row r="285" spans="1:2" x14ac:dyDescent="0.25">
      <c r="A285" s="2">
        <v>43009</v>
      </c>
      <c r="B285" s="3">
        <v>20037088000000</v>
      </c>
    </row>
    <row r="286" spans="1:2" x14ac:dyDescent="0.25">
      <c r="A286" s="2">
        <v>43101</v>
      </c>
      <c r="B286" s="3">
        <v>20328553000000</v>
      </c>
    </row>
    <row r="287" spans="1:2" x14ac:dyDescent="0.25">
      <c r="A287" s="2">
        <v>43191</v>
      </c>
      <c r="B287" s="3">
        <v>20580912000000</v>
      </c>
    </row>
    <row r="288" spans="1:2" x14ac:dyDescent="0.25">
      <c r="A288" s="2">
        <v>43282</v>
      </c>
      <c r="B288" s="3">
        <v>20798730000000</v>
      </c>
    </row>
    <row r="289" spans="1:2" x14ac:dyDescent="0.25">
      <c r="A289" s="2">
        <v>43374</v>
      </c>
      <c r="B289" s="3">
        <v>20917867000000</v>
      </c>
    </row>
    <row r="290" spans="1:2" x14ac:dyDescent="0.25">
      <c r="A290" s="2">
        <v>43466</v>
      </c>
      <c r="B290" s="3">
        <v>21111600000000</v>
      </c>
    </row>
    <row r="291" spans="1:2" x14ac:dyDescent="0.25">
      <c r="A291" s="2">
        <v>43556</v>
      </c>
      <c r="B291" s="3">
        <v>21397938000000</v>
      </c>
    </row>
    <row r="292" spans="1:2" x14ac:dyDescent="0.25">
      <c r="A292" s="2">
        <v>43647</v>
      </c>
      <c r="B292" s="3">
        <v>21717171000000</v>
      </c>
    </row>
    <row r="293" spans="1:2" x14ac:dyDescent="0.25">
      <c r="A293" s="2">
        <v>43739</v>
      </c>
      <c r="B293" s="3">
        <v>21933217000000</v>
      </c>
    </row>
    <row r="294" spans="1:2" x14ac:dyDescent="0.25">
      <c r="A294" s="2">
        <v>43831</v>
      </c>
      <c r="B294" s="3">
        <v>21751238000000</v>
      </c>
    </row>
    <row r="295" spans="1:2" x14ac:dyDescent="0.25">
      <c r="A295" s="2">
        <v>43922</v>
      </c>
      <c r="B295" s="3">
        <v>19958291000000</v>
      </c>
    </row>
    <row r="296" spans="1:2" x14ac:dyDescent="0.25">
      <c r="A296" s="2">
        <v>44013</v>
      </c>
      <c r="B296" s="3">
        <v>21704437000000</v>
      </c>
    </row>
    <row r="297" spans="1:2" x14ac:dyDescent="0.25">
      <c r="A297" s="2">
        <v>44105</v>
      </c>
      <c r="B297" s="3">
        <v>22087160000000</v>
      </c>
    </row>
    <row r="298" spans="1:2" x14ac:dyDescent="0.25">
      <c r="A298" s="2">
        <v>44197</v>
      </c>
      <c r="B298" s="3">
        <v>22680693000000</v>
      </c>
    </row>
    <row r="299" spans="1:2" x14ac:dyDescent="0.25">
      <c r="A299" s="2">
        <v>44287</v>
      </c>
      <c r="B299" s="3">
        <v>23425910000000</v>
      </c>
    </row>
    <row r="300" spans="1:2" x14ac:dyDescent="0.25">
      <c r="A300" s="2">
        <v>44378</v>
      </c>
      <c r="B300" s="3">
        <v>23982379000000</v>
      </c>
    </row>
    <row r="301" spans="1:2" x14ac:dyDescent="0.25">
      <c r="A301" s="2">
        <v>44470</v>
      </c>
      <c r="B301" s="3">
        <v>24813600000000</v>
      </c>
    </row>
    <row r="302" spans="1:2" x14ac:dyDescent="0.25">
      <c r="A302" s="2">
        <v>44562</v>
      </c>
      <c r="B302" s="3">
        <v>25250347000000</v>
      </c>
    </row>
    <row r="303" spans="1:2" x14ac:dyDescent="0.25">
      <c r="A303" s="2">
        <v>44652</v>
      </c>
      <c r="B303" s="3">
        <v>25861292000000</v>
      </c>
    </row>
    <row r="304" spans="1:2" x14ac:dyDescent="0.25">
      <c r="A304" s="2">
        <v>44743</v>
      </c>
      <c r="B304" s="3">
        <v>26336304000000</v>
      </c>
    </row>
    <row r="305" spans="1:2" x14ac:dyDescent="0.25">
      <c r="A305" s="2">
        <v>44835</v>
      </c>
      <c r="B305" s="3">
        <v>26770514000000</v>
      </c>
    </row>
    <row r="306" spans="1:2" x14ac:dyDescent="0.25">
      <c r="A306" s="2">
        <v>44927</v>
      </c>
      <c r="B306" s="3">
        <v>27216445000000</v>
      </c>
    </row>
    <row r="307" spans="1:2" x14ac:dyDescent="0.25">
      <c r="A307" s="2">
        <v>45017</v>
      </c>
      <c r="B307" s="3">
        <v>27530055000000</v>
      </c>
    </row>
    <row r="308" spans="1:2" x14ac:dyDescent="0.25">
      <c r="A308" s="2">
        <v>45108</v>
      </c>
      <c r="B308" s="3">
        <v>28074846000000</v>
      </c>
    </row>
    <row r="309" spans="1:2" x14ac:dyDescent="0.25">
      <c r="A309" s="2">
        <v>45200</v>
      </c>
      <c r="B309" s="3">
        <v>28424722000000</v>
      </c>
    </row>
    <row r="310" spans="1:2" x14ac:dyDescent="0.25">
      <c r="A310" s="2">
        <v>45292</v>
      </c>
      <c r="B310" s="3">
        <v>28708161000000</v>
      </c>
    </row>
    <row r="311" spans="1:2" x14ac:dyDescent="0.25">
      <c r="A311" s="2">
        <v>45383</v>
      </c>
      <c r="B311" s="3">
        <v>29147044000000</v>
      </c>
    </row>
    <row r="312" spans="1:2" x14ac:dyDescent="0.25">
      <c r="A312" s="2">
        <v>45474</v>
      </c>
      <c r="B312" s="3">
        <v>29511664000000</v>
      </c>
    </row>
    <row r="313" spans="1:2" x14ac:dyDescent="0.25">
      <c r="A313" s="2">
        <v>45566</v>
      </c>
      <c r="B313" s="3">
        <v>29825182000000</v>
      </c>
    </row>
    <row r="314" spans="1:2" x14ac:dyDescent="0.25">
      <c r="A314" s="2">
        <v>45658</v>
      </c>
      <c r="B314" s="3">
        <v>30042113000000</v>
      </c>
    </row>
    <row r="315" spans="1:2" x14ac:dyDescent="0.25">
      <c r="A315" s="2">
        <v>45748</v>
      </c>
      <c r="B315" s="3">
        <v>30485729000000</v>
      </c>
    </row>
    <row r="316" spans="1:2" x14ac:dyDescent="0.25">
      <c r="A316" s="2">
        <v>45839</v>
      </c>
      <c r="B316" s="3">
        <v>31095089000000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42CC-0675-FC4C-9D90-9AF1146F07AE}">
  <dimension ref="A1:T102"/>
  <sheetViews>
    <sheetView topLeftCell="A74" workbookViewId="0">
      <selection activeCell="B44" sqref="B44"/>
    </sheetView>
  </sheetViews>
  <sheetFormatPr defaultColWidth="11.42578125" defaultRowHeight="15" x14ac:dyDescent="0.25"/>
  <cols>
    <col min="2" max="2" width="18" bestFit="1" customWidth="1"/>
    <col min="3" max="3" width="17.85546875" bestFit="1" customWidth="1"/>
    <col min="4" max="4" width="18" bestFit="1" customWidth="1"/>
    <col min="5" max="5" width="17.85546875" bestFit="1" customWidth="1"/>
  </cols>
  <sheetData>
    <row r="1" spans="1:20" ht="165" x14ac:dyDescent="0.25">
      <c r="A1" s="1" t="s">
        <v>0</v>
      </c>
      <c r="B1" s="1" t="s">
        <v>91</v>
      </c>
      <c r="C1" s="1" t="s">
        <v>95</v>
      </c>
      <c r="D1" s="1" t="s">
        <v>92</v>
      </c>
      <c r="E1" s="1" t="s">
        <v>96</v>
      </c>
      <c r="F1" s="1" t="s">
        <v>93</v>
      </c>
      <c r="G1" s="1" t="s">
        <v>97</v>
      </c>
      <c r="H1" s="1" t="s">
        <v>94</v>
      </c>
      <c r="I1" s="1" t="s">
        <v>98</v>
      </c>
      <c r="J1" s="1" t="s">
        <v>1</v>
      </c>
      <c r="K1" s="1" t="s">
        <v>104</v>
      </c>
      <c r="L1" s="1" t="s">
        <v>99</v>
      </c>
      <c r="M1" s="1" t="s">
        <v>2</v>
      </c>
      <c r="N1" s="1" t="s">
        <v>100</v>
      </c>
      <c r="O1" s="1" t="s">
        <v>105</v>
      </c>
      <c r="P1" s="1" t="s">
        <v>101</v>
      </c>
      <c r="Q1" s="1" t="s">
        <v>106</v>
      </c>
      <c r="R1" s="1" t="s">
        <v>102</v>
      </c>
      <c r="S1" s="1" t="s">
        <v>107</v>
      </c>
      <c r="T1" s="1" t="s">
        <v>103</v>
      </c>
    </row>
    <row r="2" spans="1:20" x14ac:dyDescent="0.25">
      <c r="A2" s="5">
        <v>42005</v>
      </c>
      <c r="B2" s="3">
        <f>+BOP!B222</f>
        <v>385905000000</v>
      </c>
      <c r="C2" s="3">
        <f>+BOP!C222</f>
        <v>577855000000</v>
      </c>
      <c r="D2" s="3">
        <f>+BOP!D222</f>
        <v>192546000000</v>
      </c>
      <c r="E2" s="3">
        <f>+BOP!E222</f>
        <v>122096000000</v>
      </c>
      <c r="F2" s="3">
        <f>+BOP!F222</f>
        <v>204404000000</v>
      </c>
      <c r="G2" s="3">
        <f>+BOP!G222</f>
        <v>157455000000</v>
      </c>
      <c r="H2" s="3">
        <f>+BOP!H222</f>
        <v>32998000000</v>
      </c>
      <c r="I2" s="3">
        <f>+BOP!I222</f>
        <v>57842000000</v>
      </c>
      <c r="J2" s="3">
        <f>+BOP!J222</f>
        <v>85160000000</v>
      </c>
      <c r="K2" s="3">
        <f>+BOP!K222</f>
        <v>243487000000</v>
      </c>
      <c r="L2" s="3">
        <f>+BOP!L222</f>
        <v>207046000000</v>
      </c>
      <c r="M2" s="3">
        <f>+BOP!M222</f>
        <v>107435000000</v>
      </c>
      <c r="N2" s="3">
        <f>+BOP!N222</f>
        <v>186426000000</v>
      </c>
      <c r="O2" s="3">
        <f>+BOP!O222</f>
        <v>31104000000</v>
      </c>
      <c r="P2" s="3">
        <f>+BOP!P222</f>
        <v>20620000000</v>
      </c>
      <c r="Q2" s="3">
        <f>+BOP!Q222</f>
        <v>76331000000</v>
      </c>
      <c r="R2" s="3">
        <f>+BOP!R222</f>
        <v>42049000000</v>
      </c>
      <c r="S2" s="3">
        <f>+BOP!S222</f>
        <v>78214000000</v>
      </c>
      <c r="T2" s="3">
        <f>+BOP!T222</f>
        <v>-4159000000</v>
      </c>
    </row>
    <row r="3" spans="1:20" x14ac:dyDescent="0.25">
      <c r="A3" s="5">
        <v>42095</v>
      </c>
      <c r="B3" s="3">
        <f>+BOP!B223</f>
        <v>384146000000</v>
      </c>
      <c r="C3" s="3">
        <f>+BOP!C223</f>
        <v>573816000000</v>
      </c>
      <c r="D3" s="3">
        <f>+BOP!D223</f>
        <v>192370000000</v>
      </c>
      <c r="E3" s="3">
        <f>+BOP!E223</f>
        <v>123463000000</v>
      </c>
      <c r="F3" s="3">
        <f>+BOP!F223</f>
        <v>209250000000</v>
      </c>
      <c r="G3" s="3">
        <f>+BOP!G223</f>
        <v>164986000000</v>
      </c>
      <c r="H3" s="3">
        <f>+BOP!H223</f>
        <v>34620000000</v>
      </c>
      <c r="I3" s="3">
        <f>+BOP!I223</f>
        <v>57596000000</v>
      </c>
      <c r="J3" s="3">
        <f>+BOP!J223</f>
        <v>89507000000</v>
      </c>
      <c r="K3" s="3">
        <f>+BOP!K223</f>
        <v>117222000000</v>
      </c>
      <c r="L3" s="3">
        <f>+BOP!L223</f>
        <v>103160000000</v>
      </c>
      <c r="M3" s="3">
        <f>+BOP!M223</f>
        <v>243152000000</v>
      </c>
      <c r="N3" s="3">
        <f>+BOP!N223</f>
        <v>86758000000</v>
      </c>
      <c r="O3" s="3">
        <f>+BOP!O223</f>
        <v>-22605000000</v>
      </c>
      <c r="P3" s="3">
        <f>+BOP!P223</f>
        <v>16402000000</v>
      </c>
      <c r="Q3" s="3">
        <f>+BOP!Q223</f>
        <v>265757000000</v>
      </c>
      <c r="R3" s="3">
        <f>+BOP!R223</f>
        <v>-159038000000</v>
      </c>
      <c r="S3" s="3">
        <f>+BOP!S223</f>
        <v>-178425000000</v>
      </c>
      <c r="T3" s="3">
        <f>+BOP!T223</f>
        <v>-877000000</v>
      </c>
    </row>
    <row r="4" spans="1:20" x14ac:dyDescent="0.25">
      <c r="A4" s="5">
        <v>42186</v>
      </c>
      <c r="B4" s="3">
        <f>+BOP!B224</f>
        <v>375999000000</v>
      </c>
      <c r="C4" s="3">
        <f>+BOP!C224</f>
        <v>569060000000</v>
      </c>
      <c r="D4" s="3">
        <f>+BOP!D224</f>
        <v>192080000000</v>
      </c>
      <c r="E4" s="3">
        <f>+BOP!E224</f>
        <v>125205000000</v>
      </c>
      <c r="F4" s="3">
        <f>+BOP!F224</f>
        <v>210296000000</v>
      </c>
      <c r="G4" s="3">
        <f>+BOP!G224</f>
        <v>165735000000</v>
      </c>
      <c r="H4" s="3">
        <f>+BOP!H224</f>
        <v>32018000000</v>
      </c>
      <c r="I4" s="3">
        <f>+BOP!I224</f>
        <v>60320000000</v>
      </c>
      <c r="J4" s="3">
        <f>+BOP!J224</f>
        <v>51519000000</v>
      </c>
      <c r="K4" s="3">
        <f>+BOP!K224</f>
        <v>70634000000</v>
      </c>
      <c r="L4" s="3">
        <f>+BOP!L224</f>
        <v>-122593000000</v>
      </c>
      <c r="M4" s="3">
        <f>+BOP!M224</f>
        <v>-146760000000</v>
      </c>
      <c r="N4" s="3">
        <f>+BOP!N224</f>
        <v>-50575000000</v>
      </c>
      <c r="O4" s="3">
        <f>+BOP!O224</f>
        <v>-30739000000</v>
      </c>
      <c r="P4" s="3">
        <f>+BOP!P224</f>
        <v>-72017000000</v>
      </c>
      <c r="Q4" s="3">
        <f>+BOP!Q224</f>
        <v>-116021000000</v>
      </c>
      <c r="R4" s="3">
        <f>+BOP!R224</f>
        <v>-27863000000</v>
      </c>
      <c r="S4" s="3">
        <f>+BOP!S224</f>
        <v>39685000000</v>
      </c>
      <c r="T4" s="3">
        <f>+BOP!T224</f>
        <v>-266000000</v>
      </c>
    </row>
    <row r="5" spans="1:20" x14ac:dyDescent="0.25">
      <c r="A5" s="5">
        <v>42278</v>
      </c>
      <c r="B5" s="3">
        <f>+BOP!B225</f>
        <v>365331000000</v>
      </c>
      <c r="C5" s="3">
        <f>+BOP!C225</f>
        <v>552518000000</v>
      </c>
      <c r="D5" s="3">
        <f>+BOP!D225</f>
        <v>192401000000</v>
      </c>
      <c r="E5" s="3">
        <f>+BOP!E225</f>
        <v>127541000000</v>
      </c>
      <c r="F5" s="3">
        <f>+BOP!F225</f>
        <v>200978000000</v>
      </c>
      <c r="G5" s="3">
        <f>+BOP!G225</f>
        <v>151548000000</v>
      </c>
      <c r="H5" s="3">
        <f>+BOP!H225</f>
        <v>33228000000</v>
      </c>
      <c r="I5" s="3">
        <f>+BOP!I225</f>
        <v>59988000000</v>
      </c>
      <c r="J5" s="3">
        <f>+BOP!J225</f>
        <v>75886000000</v>
      </c>
      <c r="K5" s="3">
        <f>+BOP!K225</f>
        <v>80091000000</v>
      </c>
      <c r="L5" s="3">
        <f>+BOP!L225</f>
        <v>-80459000000</v>
      </c>
      <c r="M5" s="3">
        <f>+BOP!M225</f>
        <v>10083000000</v>
      </c>
      <c r="N5" s="3">
        <f>+BOP!N225</f>
        <v>-25687000000</v>
      </c>
      <c r="O5" s="3">
        <f>+BOP!O225</f>
        <v>-165066000000</v>
      </c>
      <c r="P5" s="3">
        <f>+BOP!P225</f>
        <v>-54772000000</v>
      </c>
      <c r="Q5" s="3">
        <f>+BOP!Q225</f>
        <v>175149000000</v>
      </c>
      <c r="R5" s="3">
        <f>+BOP!R225</f>
        <v>-113979000000</v>
      </c>
      <c r="S5" s="3">
        <f>+BOP!S225</f>
        <v>-161350000000</v>
      </c>
      <c r="T5" s="3">
        <f>+BOP!T225</f>
        <v>-990000000</v>
      </c>
    </row>
    <row r="6" spans="1:20" x14ac:dyDescent="0.25">
      <c r="A6" s="5">
        <v>42370</v>
      </c>
      <c r="B6" s="3">
        <f>+BOP!B226</f>
        <v>355261000000</v>
      </c>
      <c r="C6" s="3">
        <f>+BOP!C226</f>
        <v>539502000000</v>
      </c>
      <c r="D6" s="3">
        <f>+BOP!D226</f>
        <v>190777000000</v>
      </c>
      <c r="E6" s="3">
        <f>+BOP!E226</f>
        <v>126688000000</v>
      </c>
      <c r="F6" s="3">
        <f>+BOP!F226</f>
        <v>205838000000</v>
      </c>
      <c r="G6" s="3">
        <f>+BOP!G226</f>
        <v>160909000000</v>
      </c>
      <c r="H6" s="3">
        <f>+BOP!H226</f>
        <v>34195000000</v>
      </c>
      <c r="I6" s="3">
        <f>+BOP!I226</f>
        <v>62987000000</v>
      </c>
      <c r="J6" s="3">
        <f>+BOP!J226</f>
        <v>77185000000</v>
      </c>
      <c r="K6" s="3">
        <f>+BOP!K226</f>
        <v>138430000000</v>
      </c>
      <c r="L6" s="3">
        <f>+BOP!L226</f>
        <v>-68413000000</v>
      </c>
      <c r="M6" s="3">
        <f>+BOP!M226</f>
        <v>-52859000000</v>
      </c>
      <c r="N6" s="3">
        <f>+BOP!N226</f>
        <v>-49530000000</v>
      </c>
      <c r="O6" s="3">
        <f>+BOP!O226</f>
        <v>-107471000000</v>
      </c>
      <c r="P6" s="3">
        <f>+BOP!P226</f>
        <v>-18883000000</v>
      </c>
      <c r="Q6" s="3">
        <f>+BOP!Q226</f>
        <v>54612000000</v>
      </c>
      <c r="R6" s="3">
        <f>+BOP!R226</f>
        <v>30010000000</v>
      </c>
      <c r="S6" s="3">
        <f>+BOP!S226</f>
        <v>48779000000</v>
      </c>
      <c r="T6" s="3">
        <f>+BOP!T226</f>
        <v>-1191000000</v>
      </c>
    </row>
    <row r="7" spans="1:20" x14ac:dyDescent="0.25">
      <c r="A7" s="5">
        <v>42461</v>
      </c>
      <c r="B7" s="3">
        <f>+BOP!B227</f>
        <v>360281000000</v>
      </c>
      <c r="C7" s="3">
        <f>+BOP!C227</f>
        <v>547283000000</v>
      </c>
      <c r="D7" s="3">
        <f>+BOP!D227</f>
        <v>195843000000</v>
      </c>
      <c r="E7" s="3">
        <f>+BOP!E227</f>
        <v>127639000000</v>
      </c>
      <c r="F7" s="3">
        <f>+BOP!F227</f>
        <v>211424000000</v>
      </c>
      <c r="G7" s="3">
        <f>+BOP!G227</f>
        <v>166216000000</v>
      </c>
      <c r="H7" s="3">
        <f>+BOP!H227</f>
        <v>34830000000</v>
      </c>
      <c r="I7" s="3">
        <f>+BOP!I227</f>
        <v>61721000000</v>
      </c>
      <c r="J7" s="3">
        <f>+BOP!J227</f>
        <v>108927000000</v>
      </c>
      <c r="K7" s="3">
        <f>+BOP!K227</f>
        <v>175559000000</v>
      </c>
      <c r="L7" s="3">
        <f>+BOP!L227</f>
        <v>143249000000</v>
      </c>
      <c r="M7" s="3">
        <f>+BOP!M227</f>
        <v>4754000000</v>
      </c>
      <c r="N7" s="3">
        <f>+BOP!N227</f>
        <v>163269000000</v>
      </c>
      <c r="O7" s="3">
        <f>+BOP!O227</f>
        <v>-46284000000</v>
      </c>
      <c r="P7" s="3">
        <f>+BOP!P227</f>
        <v>-20019000000</v>
      </c>
      <c r="Q7" s="3">
        <f>+BOP!Q227</f>
        <v>51038000000</v>
      </c>
      <c r="R7" s="3">
        <f>+BOP!R227</f>
        <v>99506000000</v>
      </c>
      <c r="S7" s="3">
        <f>+BOP!S227</f>
        <v>179952000000</v>
      </c>
      <c r="T7" s="3">
        <f>+BOP!T227</f>
        <v>189000000</v>
      </c>
    </row>
    <row r="8" spans="1:20" x14ac:dyDescent="0.25">
      <c r="A8" s="5">
        <v>42552</v>
      </c>
      <c r="B8" s="3">
        <f>+BOP!B228</f>
        <v>369397000000</v>
      </c>
      <c r="C8" s="3">
        <f>+BOP!C228</f>
        <v>556277000000</v>
      </c>
      <c r="D8" s="3">
        <f>+BOP!D228</f>
        <v>199685000000</v>
      </c>
      <c r="E8" s="3">
        <f>+BOP!E228</f>
        <v>129887000000</v>
      </c>
      <c r="F8" s="3">
        <f>+BOP!F228</f>
        <v>214257000000</v>
      </c>
      <c r="G8" s="3">
        <f>+BOP!G228</f>
        <v>168033000000</v>
      </c>
      <c r="H8" s="3">
        <f>+BOP!H228</f>
        <v>35318000000</v>
      </c>
      <c r="I8" s="3">
        <f>+BOP!I228</f>
        <v>64022000000</v>
      </c>
      <c r="J8" s="3">
        <f>+BOP!J228</f>
        <v>83462000000</v>
      </c>
      <c r="K8" s="3">
        <f>+BOP!K228</f>
        <v>140356000000</v>
      </c>
      <c r="L8" s="3">
        <f>+BOP!L228</f>
        <v>-19480000000</v>
      </c>
      <c r="M8" s="3">
        <f>+BOP!M228</f>
        <v>217765000000</v>
      </c>
      <c r="N8" s="3">
        <f>+BOP!N228</f>
        <v>-22176000000</v>
      </c>
      <c r="O8" s="3">
        <f>+BOP!O228</f>
        <v>120439000000</v>
      </c>
      <c r="P8" s="3">
        <f>+BOP!P228</f>
        <v>2696000000</v>
      </c>
      <c r="Q8" s="3">
        <f>+BOP!Q228</f>
        <v>97326000000</v>
      </c>
      <c r="R8" s="3">
        <f>+BOP!R228</f>
        <v>-23851000000</v>
      </c>
      <c r="S8" s="3">
        <f>+BOP!S228</f>
        <v>-104091000000</v>
      </c>
      <c r="T8" s="3">
        <f>+BOP!T228</f>
        <v>1642000000</v>
      </c>
    </row>
    <row r="9" spans="1:20" x14ac:dyDescent="0.25">
      <c r="A9" s="5">
        <v>42644</v>
      </c>
      <c r="B9" s="3">
        <f>+BOP!B229</f>
        <v>372453000000</v>
      </c>
      <c r="C9" s="3">
        <f>+BOP!C229</f>
        <v>564134000000</v>
      </c>
      <c r="D9" s="3">
        <f>+BOP!D229</f>
        <v>197127000000</v>
      </c>
      <c r="E9" s="3">
        <f>+BOP!E229</f>
        <v>128873000000</v>
      </c>
      <c r="F9" s="3">
        <f>+BOP!F229</f>
        <v>225720000000</v>
      </c>
      <c r="G9" s="3">
        <f>+BOP!G229</f>
        <v>165640000000</v>
      </c>
      <c r="H9" s="3">
        <f>+BOP!H229</f>
        <v>36783000000</v>
      </c>
      <c r="I9" s="3">
        <f>+BOP!I229</f>
        <v>65595000000</v>
      </c>
      <c r="J9" s="3">
        <f>+BOP!J229</f>
        <v>30240000000</v>
      </c>
      <c r="K9" s="3">
        <f>+BOP!K229</f>
        <v>20043000000</v>
      </c>
      <c r="L9" s="3">
        <f>+BOP!L229</f>
        <v>-17868000000</v>
      </c>
      <c r="M9" s="3">
        <f>+BOP!M229</f>
        <v>61605000000</v>
      </c>
      <c r="N9" s="3">
        <f>+BOP!N229</f>
        <v>-69820000000</v>
      </c>
      <c r="O9" s="3">
        <f>+BOP!O229</f>
        <v>-106385000000</v>
      </c>
      <c r="P9" s="3">
        <f>+BOP!P229</f>
        <v>51952000000</v>
      </c>
      <c r="Q9" s="3">
        <f>+BOP!Q229</f>
        <v>167990000000</v>
      </c>
      <c r="R9" s="3">
        <f>+BOP!R229</f>
        <v>-108620000000</v>
      </c>
      <c r="S9" s="3">
        <f>+BOP!S229</f>
        <v>-123600000000</v>
      </c>
      <c r="T9" s="3">
        <f>+BOP!T229</f>
        <v>1450000000</v>
      </c>
    </row>
    <row r="10" spans="1:20" x14ac:dyDescent="0.25">
      <c r="A10" s="5">
        <v>42736</v>
      </c>
      <c r="B10" s="3">
        <f>+BOP!B230</f>
        <v>384208000000</v>
      </c>
      <c r="C10" s="3">
        <f>+BOP!C230</f>
        <v>579256000000</v>
      </c>
      <c r="D10" s="3">
        <f>+BOP!D230</f>
        <v>203932000000</v>
      </c>
      <c r="E10" s="3">
        <f>+BOP!E230</f>
        <v>133350000000</v>
      </c>
      <c r="F10" s="3">
        <f>+BOP!F230</f>
        <v>232153000000</v>
      </c>
      <c r="G10" s="3">
        <f>+BOP!G230</f>
        <v>172825000000</v>
      </c>
      <c r="H10" s="3">
        <f>+BOP!H230</f>
        <v>43532000000</v>
      </c>
      <c r="I10" s="3">
        <f>+BOP!I230</f>
        <v>63857000000</v>
      </c>
      <c r="J10" s="3">
        <f>+BOP!J230</f>
        <v>123677000000</v>
      </c>
      <c r="K10" s="3">
        <f>+BOP!K230</f>
        <v>112910000000</v>
      </c>
      <c r="L10" s="3">
        <f>+BOP!L230</f>
        <v>134329000000</v>
      </c>
      <c r="M10" s="3">
        <f>+BOP!M230</f>
        <v>160102000000</v>
      </c>
      <c r="N10" s="3">
        <f>+BOP!N230</f>
        <v>32119000000</v>
      </c>
      <c r="O10" s="3">
        <f>+BOP!O230</f>
        <v>57471000000</v>
      </c>
      <c r="P10" s="3">
        <f>+BOP!P230</f>
        <v>102210000000</v>
      </c>
      <c r="Q10" s="3">
        <f>+BOP!Q230</f>
        <v>102631000000</v>
      </c>
      <c r="R10" s="3">
        <f>+BOP!R230</f>
        <v>90336000000</v>
      </c>
      <c r="S10" s="3">
        <f>+BOP!S230</f>
        <v>153101000000</v>
      </c>
      <c r="T10" s="3">
        <f>+BOP!T230</f>
        <v>-241000000</v>
      </c>
    </row>
    <row r="11" spans="1:20" x14ac:dyDescent="0.25">
      <c r="A11" s="5">
        <v>42826</v>
      </c>
      <c r="B11" s="3">
        <f>+BOP!B231</f>
        <v>381529000000</v>
      </c>
      <c r="C11" s="3">
        <f>+BOP!C231</f>
        <v>583109000000</v>
      </c>
      <c r="D11" s="3">
        <f>+BOP!D231</f>
        <v>208031000000</v>
      </c>
      <c r="E11" s="3">
        <f>+BOP!E231</f>
        <v>137242000000</v>
      </c>
      <c r="F11" s="3">
        <f>+BOP!F231</f>
        <v>237872000000</v>
      </c>
      <c r="G11" s="3">
        <f>+BOP!G231</f>
        <v>180579000000</v>
      </c>
      <c r="H11" s="3">
        <f>+BOP!H231</f>
        <v>36901000000</v>
      </c>
      <c r="I11" s="3">
        <f>+BOP!I231</f>
        <v>67344000000</v>
      </c>
      <c r="J11" s="3">
        <f>+BOP!J231</f>
        <v>82831000000</v>
      </c>
      <c r="K11" s="3">
        <f>+BOP!K231</f>
        <v>90564000000</v>
      </c>
      <c r="L11" s="3">
        <f>+BOP!L231</f>
        <v>152145000000</v>
      </c>
      <c r="M11" s="3">
        <f>+BOP!M231</f>
        <v>259549000000</v>
      </c>
      <c r="N11" s="3">
        <f>+BOP!N231</f>
        <v>84093000000</v>
      </c>
      <c r="O11" s="3">
        <f>+BOP!O231</f>
        <v>21024000000</v>
      </c>
      <c r="P11" s="3">
        <f>+BOP!P231</f>
        <v>68052000000</v>
      </c>
      <c r="Q11" s="3">
        <f>+BOP!Q231</f>
        <v>238525000000</v>
      </c>
      <c r="R11" s="3">
        <f>+BOP!R231</f>
        <v>84543000000</v>
      </c>
      <c r="S11" s="3">
        <f>+BOP!S231</f>
        <v>94921000000</v>
      </c>
      <c r="T11" s="3">
        <f>+BOP!T231</f>
        <v>150000000</v>
      </c>
    </row>
    <row r="12" spans="1:20" x14ac:dyDescent="0.25">
      <c r="A12" s="5">
        <v>42917</v>
      </c>
      <c r="B12" s="3">
        <f>+BOP!B232</f>
        <v>386642000000</v>
      </c>
      <c r="C12" s="3">
        <f>+BOP!C232</f>
        <v>581418000000</v>
      </c>
      <c r="D12" s="3">
        <f>+BOP!D232</f>
        <v>210699000000</v>
      </c>
      <c r="E12" s="3">
        <f>+BOP!E232</f>
        <v>142762000000</v>
      </c>
      <c r="F12" s="3">
        <f>+BOP!F232</f>
        <v>255961000000</v>
      </c>
      <c r="G12" s="3">
        <f>+BOP!G232</f>
        <v>187603000000</v>
      </c>
      <c r="H12" s="3">
        <f>+BOP!H232</f>
        <v>43596000000</v>
      </c>
      <c r="I12" s="3">
        <f>+BOP!I232</f>
        <v>70882000000</v>
      </c>
      <c r="J12" s="3">
        <f>+BOP!J232</f>
        <v>123627000000</v>
      </c>
      <c r="K12" s="3">
        <f>+BOP!K232</f>
        <v>100754000000</v>
      </c>
      <c r="L12" s="3">
        <f>+BOP!L232</f>
        <v>139126000000</v>
      </c>
      <c r="M12" s="3">
        <f>+BOP!M232</f>
        <v>294391000000</v>
      </c>
      <c r="N12" s="3">
        <f>+BOP!N232</f>
        <v>63398000000</v>
      </c>
      <c r="O12" s="3">
        <f>+BOP!O232</f>
        <v>80565000000</v>
      </c>
      <c r="P12" s="3">
        <f>+BOP!P232</f>
        <v>75729000000</v>
      </c>
      <c r="Q12" s="3">
        <f>+BOP!Q232</f>
        <v>213825000000</v>
      </c>
      <c r="R12" s="3">
        <f>+BOP!R232</f>
        <v>93493000000</v>
      </c>
      <c r="S12" s="3">
        <f>+BOP!S232</f>
        <v>105683000000</v>
      </c>
      <c r="T12" s="3">
        <f>+BOP!T232</f>
        <v>-61000000</v>
      </c>
    </row>
    <row r="13" spans="1:20" x14ac:dyDescent="0.25">
      <c r="A13" s="5">
        <v>43009</v>
      </c>
      <c r="B13" s="3">
        <f>+BOP!B233</f>
        <v>404623000000</v>
      </c>
      <c r="C13" s="3">
        <f>+BOP!C233</f>
        <v>612563000000</v>
      </c>
      <c r="D13" s="3">
        <f>+BOP!D233</f>
        <v>214812000000</v>
      </c>
      <c r="E13" s="3">
        <f>+BOP!E233</f>
        <v>141717000000</v>
      </c>
      <c r="F13" s="3">
        <f>+BOP!F233</f>
        <v>269456000000</v>
      </c>
      <c r="G13" s="3">
        <f>+BOP!G233</f>
        <v>196493000000</v>
      </c>
      <c r="H13" s="3">
        <f>+BOP!H233</f>
        <v>36485000000</v>
      </c>
      <c r="I13" s="3">
        <f>+BOP!I233</f>
        <v>67049000000</v>
      </c>
      <c r="J13" s="3">
        <f>+BOP!J233</f>
        <v>79279000000</v>
      </c>
      <c r="K13" s="3">
        <f>+BOP!K233</f>
        <v>76595000000</v>
      </c>
      <c r="L13" s="3">
        <f>+BOP!L233</f>
        <v>115128000000</v>
      </c>
      <c r="M13" s="3">
        <f>+BOP!M233</f>
        <v>76768000000</v>
      </c>
      <c r="N13" s="3">
        <f>+BOP!N233</f>
        <v>-39670000000</v>
      </c>
      <c r="O13" s="3">
        <f>+BOP!O233</f>
        <v>-9427000000</v>
      </c>
      <c r="P13" s="3">
        <f>+BOP!P233</f>
        <v>154798000000</v>
      </c>
      <c r="Q13" s="3">
        <f>+BOP!Q233</f>
        <v>86195000000</v>
      </c>
      <c r="R13" s="3">
        <f>+BOP!R233</f>
        <v>-54839000000</v>
      </c>
      <c r="S13" s="3">
        <f>+BOP!S233</f>
        <v>33882000000</v>
      </c>
      <c r="T13" s="3">
        <f>+BOP!T233</f>
        <v>-1539000000</v>
      </c>
    </row>
    <row r="14" spans="1:20" x14ac:dyDescent="0.25">
      <c r="A14" s="5">
        <v>43101</v>
      </c>
      <c r="B14" s="3">
        <f>+BOP!B234</f>
        <v>412363000000</v>
      </c>
      <c r="C14" s="3">
        <f>+BOP!C234</f>
        <v>630329000000</v>
      </c>
      <c r="D14" s="3">
        <f>+BOP!D234</f>
        <v>218814000000</v>
      </c>
      <c r="E14" s="3">
        <f>+BOP!E234</f>
        <v>140068000000</v>
      </c>
      <c r="F14" s="3">
        <f>+BOP!F234</f>
        <v>268782000000</v>
      </c>
      <c r="G14" s="3">
        <f>+BOP!G234</f>
        <v>198851000000</v>
      </c>
      <c r="H14" s="3">
        <f>+BOP!H234</f>
        <v>34985000000</v>
      </c>
      <c r="I14" s="3">
        <f>+BOP!I234</f>
        <v>62525000000</v>
      </c>
      <c r="J14" s="3">
        <f>+BOP!J234</f>
        <v>-44069000000</v>
      </c>
      <c r="K14" s="3">
        <f>+BOP!K234</f>
        <v>49770000000</v>
      </c>
      <c r="L14" s="3">
        <f>+BOP!L234</f>
        <v>289009000000</v>
      </c>
      <c r="M14" s="3">
        <f>+BOP!M234</f>
        <v>301122000000</v>
      </c>
      <c r="N14" s="3">
        <f>+BOP!N234</f>
        <v>197612000000</v>
      </c>
      <c r="O14" s="3">
        <f>+BOP!O234</f>
        <v>153518000000</v>
      </c>
      <c r="P14" s="3">
        <f>+BOP!P234</f>
        <v>91396000000</v>
      </c>
      <c r="Q14" s="3">
        <f>+BOP!Q234</f>
        <v>147603000000</v>
      </c>
      <c r="R14" s="3">
        <f>+BOP!R234</f>
        <v>92315000000</v>
      </c>
      <c r="S14" s="3">
        <f>+BOP!S234</f>
        <v>78737000000</v>
      </c>
      <c r="T14" s="3">
        <f>+BOP!T234</f>
        <v>-7000000</v>
      </c>
    </row>
    <row r="15" spans="1:20" x14ac:dyDescent="0.25">
      <c r="A15" s="5">
        <v>43191</v>
      </c>
      <c r="B15" s="3">
        <f>+BOP!B235</f>
        <v>426346000000</v>
      </c>
      <c r="C15" s="3">
        <f>+BOP!C235</f>
        <v>633281000000</v>
      </c>
      <c r="D15" s="3">
        <f>+BOP!D235</f>
        <v>214855000000</v>
      </c>
      <c r="E15" s="3">
        <f>+BOP!E235</f>
        <v>140789000000</v>
      </c>
      <c r="F15" s="3">
        <f>+BOP!F235</f>
        <v>278825000000</v>
      </c>
      <c r="G15" s="3">
        <f>+BOP!G235</f>
        <v>211729000000</v>
      </c>
      <c r="H15" s="3">
        <f>+BOP!H235</f>
        <v>36845000000</v>
      </c>
      <c r="I15" s="3">
        <f>+BOP!I235</f>
        <v>65796000000</v>
      </c>
      <c r="J15" s="3">
        <f>+BOP!J235</f>
        <v>-68063000000</v>
      </c>
      <c r="K15" s="3">
        <f>+BOP!K235</f>
        <v>-6700000000</v>
      </c>
      <c r="L15" s="3">
        <f>+BOP!L235</f>
        <v>2884000000</v>
      </c>
      <c r="M15" s="3">
        <f>+BOP!M235</f>
        <v>-18368000000</v>
      </c>
      <c r="N15" s="3">
        <f>+BOP!N235</f>
        <v>-67690000000</v>
      </c>
      <c r="O15" s="3">
        <f>+BOP!O235</f>
        <v>-38443000000</v>
      </c>
      <c r="P15" s="3">
        <f>+BOP!P235</f>
        <v>70574000000</v>
      </c>
      <c r="Q15" s="3">
        <f>+BOP!Q235</f>
        <v>20076000000</v>
      </c>
      <c r="R15" s="3">
        <f>+BOP!R235</f>
        <v>-103601000000</v>
      </c>
      <c r="S15" s="3">
        <f>+BOP!S235</f>
        <v>-126090000000</v>
      </c>
      <c r="T15" s="3">
        <f>+BOP!T235</f>
        <v>3068000000</v>
      </c>
    </row>
    <row r="16" spans="1:20" x14ac:dyDescent="0.25">
      <c r="A16" s="5">
        <v>43282</v>
      </c>
      <c r="B16" s="3">
        <f>+BOP!B236</f>
        <v>419608000000</v>
      </c>
      <c r="C16" s="3">
        <f>+BOP!C236</f>
        <v>645029000000</v>
      </c>
      <c r="D16" s="3">
        <f>+BOP!D236</f>
        <v>217205000000</v>
      </c>
      <c r="E16" s="3">
        <f>+BOP!E236</f>
        <v>140890000000</v>
      </c>
      <c r="F16" s="3">
        <f>+BOP!F236</f>
        <v>274060000000</v>
      </c>
      <c r="G16" s="3">
        <f>+BOP!G236</f>
        <v>215756000000</v>
      </c>
      <c r="H16" s="3">
        <f>+BOP!H236</f>
        <v>38867000000</v>
      </c>
      <c r="I16" s="3">
        <f>+BOP!I236</f>
        <v>66890000000</v>
      </c>
      <c r="J16" s="3">
        <f>+BOP!J236</f>
        <v>74385000000</v>
      </c>
      <c r="K16" s="3">
        <f>+BOP!K236</f>
        <v>130613000000</v>
      </c>
      <c r="L16" s="3">
        <f>+BOP!L236</f>
        <v>93480000000</v>
      </c>
      <c r="M16" s="3">
        <f>+BOP!M236</f>
        <v>12157000000</v>
      </c>
      <c r="N16" s="3">
        <f>+BOP!N236</f>
        <v>31905000000</v>
      </c>
      <c r="O16" s="3">
        <f>+BOP!O236</f>
        <v>-90729000000</v>
      </c>
      <c r="P16" s="3">
        <f>+BOP!P236</f>
        <v>61575000000</v>
      </c>
      <c r="Q16" s="3">
        <f>+BOP!Q236</f>
        <v>102887000000</v>
      </c>
      <c r="R16" s="3">
        <f>+BOP!R236</f>
        <v>-47833000000</v>
      </c>
      <c r="S16" s="3">
        <f>+BOP!S236</f>
        <v>-34172000000</v>
      </c>
      <c r="T16" s="3">
        <f>+BOP!T236</f>
        <v>-177000000</v>
      </c>
    </row>
    <row r="17" spans="1:20" x14ac:dyDescent="0.25">
      <c r="A17" s="5">
        <v>43374</v>
      </c>
      <c r="B17" s="3">
        <f>+BOP!B237</f>
        <v>418596000000</v>
      </c>
      <c r="C17" s="3">
        <f>+BOP!C237</f>
        <v>647023000000</v>
      </c>
      <c r="D17" s="3">
        <f>+BOP!D237</f>
        <v>216797000000</v>
      </c>
      <c r="E17" s="3">
        <f>+BOP!E237</f>
        <v>144671000000</v>
      </c>
      <c r="F17" s="3">
        <f>+BOP!F237</f>
        <v>281297000000</v>
      </c>
      <c r="G17" s="3">
        <f>+BOP!G237</f>
        <v>221353000000</v>
      </c>
      <c r="H17" s="3">
        <f>+BOP!H237</f>
        <v>37806000000</v>
      </c>
      <c r="I17" s="3">
        <f>+BOP!I237</f>
        <v>70065000000</v>
      </c>
      <c r="J17" s="3">
        <f>+BOP!J237</f>
        <v>-92974000000</v>
      </c>
      <c r="K17" s="3">
        <f>+BOP!K237</f>
        <v>41034000000</v>
      </c>
      <c r="L17" s="3">
        <f>+BOP!L237</f>
        <v>-3510000000</v>
      </c>
      <c r="M17" s="3">
        <f>+BOP!M237</f>
        <v>8164000000</v>
      </c>
      <c r="N17" s="3">
        <f>+BOP!N237</f>
        <v>9473000000</v>
      </c>
      <c r="O17" s="3">
        <f>+BOP!O237</f>
        <v>132570000000</v>
      </c>
      <c r="P17" s="3">
        <f>+BOP!P237</f>
        <v>-12983000000</v>
      </c>
      <c r="Q17" s="3">
        <f>+BOP!Q237</f>
        <v>-124407000000</v>
      </c>
      <c r="R17" s="3">
        <f>+BOP!R237</f>
        <v>232697000000</v>
      </c>
      <c r="S17" s="3">
        <f>+BOP!S237</f>
        <v>275912000000</v>
      </c>
      <c r="T17" s="3">
        <f>+BOP!T237</f>
        <v>2105000000</v>
      </c>
    </row>
    <row r="18" spans="1:20" x14ac:dyDescent="0.25">
      <c r="A18" s="5">
        <v>43466</v>
      </c>
      <c r="B18" s="3">
        <f>+BOP!B238</f>
        <v>418908000000</v>
      </c>
      <c r="C18" s="3">
        <f>+BOP!C238</f>
        <v>634003000000</v>
      </c>
      <c r="D18" s="3">
        <f>+BOP!D238</f>
        <v>220173000000</v>
      </c>
      <c r="E18" s="3">
        <f>+BOP!E238</f>
        <v>149588000000</v>
      </c>
      <c r="F18" s="3">
        <f>+BOP!F238</f>
        <v>284983000000</v>
      </c>
      <c r="G18" s="3">
        <f>+BOP!G238</f>
        <v>220591000000</v>
      </c>
      <c r="H18" s="3">
        <f>+BOP!H238</f>
        <v>38088000000</v>
      </c>
      <c r="I18" s="3">
        <f>+BOP!I238</f>
        <v>73057000000</v>
      </c>
      <c r="J18" s="3">
        <f>+BOP!J238</f>
        <v>-17122000000</v>
      </c>
      <c r="K18" s="3">
        <f>+BOP!K238</f>
        <v>92108000000</v>
      </c>
      <c r="L18" s="3">
        <f>+BOP!L238</f>
        <v>-54228000000</v>
      </c>
      <c r="M18" s="3">
        <f>+BOP!M238</f>
        <v>-16702000000</v>
      </c>
      <c r="N18" s="3">
        <f>+BOP!N238</f>
        <v>-20543000000</v>
      </c>
      <c r="O18" s="3">
        <f>+BOP!O238</f>
        <v>-215726000000</v>
      </c>
      <c r="P18" s="3">
        <f>+BOP!P238</f>
        <v>-33685000000</v>
      </c>
      <c r="Q18" s="3">
        <f>+BOP!Q238</f>
        <v>199024000000</v>
      </c>
      <c r="R18" s="3">
        <f>+BOP!R238</f>
        <v>145245000000</v>
      </c>
      <c r="S18" s="3">
        <f>+BOP!S238</f>
        <v>73930000000</v>
      </c>
      <c r="T18" s="3">
        <f>+BOP!T238</f>
        <v>208000000</v>
      </c>
    </row>
    <row r="19" spans="1:20" x14ac:dyDescent="0.25">
      <c r="A19" s="5">
        <v>43556</v>
      </c>
      <c r="B19" s="3">
        <f>+BOP!B239</f>
        <v>412329000000</v>
      </c>
      <c r="C19" s="3">
        <f>+BOP!C239</f>
        <v>637623000000</v>
      </c>
      <c r="D19" s="3">
        <f>+BOP!D239</f>
        <v>227216000000</v>
      </c>
      <c r="E19" s="3">
        <f>+BOP!E239</f>
        <v>151441000000</v>
      </c>
      <c r="F19" s="3">
        <f>+BOP!F239</f>
        <v>290734000000</v>
      </c>
      <c r="G19" s="3">
        <f>+BOP!G239</f>
        <v>226151000000</v>
      </c>
      <c r="H19" s="3">
        <f>+BOP!H239</f>
        <v>38100000000</v>
      </c>
      <c r="I19" s="3">
        <f>+BOP!I239</f>
        <v>70772000000</v>
      </c>
      <c r="J19" s="3">
        <f>+BOP!J239</f>
        <v>74017000000</v>
      </c>
      <c r="K19" s="3">
        <f>+BOP!K239</f>
        <v>103930000000</v>
      </c>
      <c r="L19" s="3">
        <f>+BOP!L239</f>
        <v>18343000000</v>
      </c>
      <c r="M19" s="3">
        <f>+BOP!M239</f>
        <v>145860000000</v>
      </c>
      <c r="N19" s="3">
        <f>+BOP!N239</f>
        <v>-29070000000</v>
      </c>
      <c r="O19" s="3">
        <f>+BOP!O239</f>
        <v>86699000000</v>
      </c>
      <c r="P19" s="3">
        <f>+BOP!P239</f>
        <v>47414000000</v>
      </c>
      <c r="Q19" s="3">
        <f>+BOP!Q239</f>
        <v>59161000000</v>
      </c>
      <c r="R19" s="3">
        <f>+BOP!R239</f>
        <v>-31375000000</v>
      </c>
      <c r="S19" s="3">
        <f>+BOP!S239</f>
        <v>46253000000</v>
      </c>
      <c r="T19" s="3">
        <f>+BOP!T239</f>
        <v>2359000000</v>
      </c>
    </row>
    <row r="20" spans="1:20" x14ac:dyDescent="0.25">
      <c r="A20" s="5">
        <v>43647</v>
      </c>
      <c r="B20" s="3">
        <f>+BOP!B240</f>
        <v>411950000000</v>
      </c>
      <c r="C20" s="3">
        <f>+BOP!C240</f>
        <v>628613000000</v>
      </c>
      <c r="D20" s="3">
        <f>+BOP!D240</f>
        <v>225048000000</v>
      </c>
      <c r="E20" s="3">
        <f>+BOP!E240</f>
        <v>149898000000</v>
      </c>
      <c r="F20" s="3">
        <f>+BOP!F240</f>
        <v>284581000000</v>
      </c>
      <c r="G20" s="3">
        <f>+BOP!G240</f>
        <v>223247000000</v>
      </c>
      <c r="H20" s="3">
        <f>+BOP!H240</f>
        <v>41347000000</v>
      </c>
      <c r="I20" s="3">
        <f>+BOP!I240</f>
        <v>71220000000</v>
      </c>
      <c r="J20" s="3">
        <f>+BOP!J240</f>
        <v>-3067000000</v>
      </c>
      <c r="K20" s="3">
        <f>+BOP!K240</f>
        <v>73764000000</v>
      </c>
      <c r="L20" s="3">
        <f>+BOP!L240</f>
        <v>28859000000</v>
      </c>
      <c r="M20" s="3">
        <f>+BOP!M240</f>
        <v>123979000000</v>
      </c>
      <c r="N20" s="3">
        <f>+BOP!N240</f>
        <v>5831000000</v>
      </c>
      <c r="O20" s="3">
        <f>+BOP!O240</f>
        <v>-68375000000</v>
      </c>
      <c r="P20" s="3">
        <f>+BOP!P240</f>
        <v>23028000000</v>
      </c>
      <c r="Q20" s="3">
        <f>+BOP!Q240</f>
        <v>192354000000</v>
      </c>
      <c r="R20" s="3">
        <f>+BOP!R240</f>
        <v>119713000000</v>
      </c>
      <c r="S20" s="3">
        <f>+BOP!S240</f>
        <v>85479000000</v>
      </c>
      <c r="T20" s="3">
        <f>+BOP!T240</f>
        <v>1882000000</v>
      </c>
    </row>
    <row r="21" spans="1:20" x14ac:dyDescent="0.25">
      <c r="A21" s="5">
        <v>43739</v>
      </c>
      <c r="B21" s="3">
        <f>+BOP!B241</f>
        <v>411911000000</v>
      </c>
      <c r="C21" s="3">
        <f>+BOP!C241</f>
        <v>612120000000</v>
      </c>
      <c r="D21" s="3">
        <f>+BOP!D241</f>
        <v>226559000000</v>
      </c>
      <c r="E21" s="3">
        <f>+BOP!E241</f>
        <v>150080000000</v>
      </c>
      <c r="F21" s="3">
        <f>+BOP!F241</f>
        <v>279013000000</v>
      </c>
      <c r="G21" s="3">
        <f>+BOP!G241</f>
        <v>221922000000</v>
      </c>
      <c r="H21" s="3">
        <f>+BOP!H241</f>
        <v>39147000000</v>
      </c>
      <c r="I21" s="3">
        <f>+BOP!I241</f>
        <v>71725000000</v>
      </c>
      <c r="J21" s="3">
        <f>+BOP!J241</f>
        <v>61095000000</v>
      </c>
      <c r="K21" s="3">
        <f>+BOP!K241</f>
        <v>46180000000</v>
      </c>
      <c r="L21" s="3">
        <f>+BOP!L241</f>
        <v>-4427000000</v>
      </c>
      <c r="M21" s="3">
        <f>+BOP!M241</f>
        <v>-19669000000</v>
      </c>
      <c r="N21" s="3">
        <f>+BOP!N241</f>
        <v>18478000000</v>
      </c>
      <c r="O21" s="3">
        <f>+BOP!O241</f>
        <v>-94025000000</v>
      </c>
      <c r="P21" s="3">
        <f>+BOP!P241</f>
        <v>-22906000000</v>
      </c>
      <c r="Q21" s="3">
        <f>+BOP!Q241</f>
        <v>74356000000</v>
      </c>
      <c r="R21" s="3">
        <f>+BOP!R241</f>
        <v>-26133000000</v>
      </c>
      <c r="S21" s="3">
        <f>+BOP!S241</f>
        <v>77153000000</v>
      </c>
      <c r="T21" s="3">
        <f>+BOP!T241</f>
        <v>210000000</v>
      </c>
    </row>
    <row r="22" spans="1:20" x14ac:dyDescent="0.25">
      <c r="A22" s="5">
        <v>43831</v>
      </c>
      <c r="B22" s="3">
        <f>+BOP!B242</f>
        <v>400463000000</v>
      </c>
      <c r="C22" s="3">
        <f>+BOP!C242</f>
        <v>595764000000</v>
      </c>
      <c r="D22" s="3">
        <f>+BOP!D242</f>
        <v>208014000000</v>
      </c>
      <c r="E22" s="3">
        <f>+BOP!E242</f>
        <v>138580000000</v>
      </c>
      <c r="F22" s="3">
        <f>+BOP!F242</f>
        <v>258687000000</v>
      </c>
      <c r="G22" s="3">
        <f>+BOP!G242</f>
        <v>199685000000</v>
      </c>
      <c r="H22" s="3">
        <f>+BOP!H242</f>
        <v>41369000000</v>
      </c>
      <c r="I22" s="3">
        <f>+BOP!I242</f>
        <v>72837000000</v>
      </c>
      <c r="J22" s="3">
        <f>+BOP!J242</f>
        <v>15033000000</v>
      </c>
      <c r="K22" s="3">
        <f>+BOP!K242</f>
        <v>34903000000</v>
      </c>
      <c r="L22" s="3">
        <f>+BOP!L242</f>
        <v>104828000000</v>
      </c>
      <c r="M22" s="3">
        <f>+BOP!M242</f>
        <v>29069000000</v>
      </c>
      <c r="N22" s="3">
        <f>+BOP!N242</f>
        <v>267506000000</v>
      </c>
      <c r="O22" s="3">
        <f>+BOP!O242</f>
        <v>274967000000</v>
      </c>
      <c r="P22" s="3">
        <f>+BOP!P242</f>
        <v>-162678000000</v>
      </c>
      <c r="Q22" s="3">
        <f>+BOP!Q242</f>
        <v>-245898000000</v>
      </c>
      <c r="R22" s="3">
        <f>+BOP!R242</f>
        <v>721001000000</v>
      </c>
      <c r="S22" s="3">
        <f>+BOP!S242</f>
        <v>918715000000</v>
      </c>
      <c r="T22" s="3">
        <f>+BOP!T242</f>
        <v>-245000000</v>
      </c>
    </row>
    <row r="23" spans="1:20" x14ac:dyDescent="0.25">
      <c r="A23" s="5">
        <v>43922</v>
      </c>
      <c r="B23" s="3">
        <f>+BOP!B243</f>
        <v>288299000000</v>
      </c>
      <c r="C23" s="3">
        <f>+BOP!C243</f>
        <v>511631000000</v>
      </c>
      <c r="D23" s="3">
        <f>+BOP!D243</f>
        <v>171533000000</v>
      </c>
      <c r="E23" s="3">
        <f>+BOP!E243</f>
        <v>103244000000</v>
      </c>
      <c r="F23" s="3">
        <f>+BOP!F243</f>
        <v>211797000000</v>
      </c>
      <c r="G23" s="3">
        <f>+BOP!G243</f>
        <v>175800000000</v>
      </c>
      <c r="H23" s="3">
        <f>+BOP!H243</f>
        <v>40642000000</v>
      </c>
      <c r="I23" s="3">
        <f>+BOP!I243</f>
        <v>69651000000</v>
      </c>
      <c r="J23" s="3">
        <f>+BOP!J243</f>
        <v>75253000000</v>
      </c>
      <c r="K23" s="3">
        <f>+BOP!K243</f>
        <v>-54656000000</v>
      </c>
      <c r="L23" s="3">
        <f>+BOP!L243</f>
        <v>35819000000</v>
      </c>
      <c r="M23" s="3">
        <f>+BOP!M243</f>
        <v>324300000000</v>
      </c>
      <c r="N23" s="3">
        <f>+BOP!N243</f>
        <v>-18466000000</v>
      </c>
      <c r="O23" s="3">
        <f>+BOP!O243</f>
        <v>25435000000</v>
      </c>
      <c r="P23" s="3">
        <f>+BOP!P243</f>
        <v>54285000000</v>
      </c>
      <c r="Q23" s="3">
        <f>+BOP!Q243</f>
        <v>298865000000</v>
      </c>
      <c r="R23" s="3">
        <f>+BOP!R243</f>
        <v>-323129000000</v>
      </c>
      <c r="S23" s="3">
        <f>+BOP!S243</f>
        <v>-413829000000</v>
      </c>
      <c r="T23" s="3">
        <f>+BOP!T243</f>
        <v>4960000000</v>
      </c>
    </row>
    <row r="24" spans="1:20" x14ac:dyDescent="0.25">
      <c r="A24" s="5">
        <v>44013</v>
      </c>
      <c r="B24" s="3">
        <f>+BOP!B244</f>
        <v>357823000000</v>
      </c>
      <c r="C24" s="3">
        <f>+BOP!C244</f>
        <v>599941000000</v>
      </c>
      <c r="D24" s="3">
        <f>+BOP!D244</f>
        <v>174130000000</v>
      </c>
      <c r="E24" s="3">
        <f>+BOP!E244</f>
        <v>109741000000</v>
      </c>
      <c r="F24" s="3">
        <f>+BOP!F244</f>
        <v>237716000000</v>
      </c>
      <c r="G24" s="3">
        <f>+BOP!G244</f>
        <v>194185000000</v>
      </c>
      <c r="H24" s="3">
        <f>+BOP!H244</f>
        <v>42911000000</v>
      </c>
      <c r="I24" s="3">
        <f>+BOP!I244</f>
        <v>75766000000</v>
      </c>
      <c r="J24" s="3">
        <f>+BOP!J244</f>
        <v>138686000000</v>
      </c>
      <c r="K24" s="3">
        <f>+BOP!K244</f>
        <v>120317000000</v>
      </c>
      <c r="L24" s="3">
        <f>+BOP!L244</f>
        <v>137091000000</v>
      </c>
      <c r="M24" s="3">
        <f>+BOP!M244</f>
        <v>170786000000</v>
      </c>
      <c r="N24" s="3">
        <f>+BOP!N244</f>
        <v>119304000000</v>
      </c>
      <c r="O24" s="3">
        <f>+BOP!O244</f>
        <v>123348000000</v>
      </c>
      <c r="P24" s="3">
        <f>+BOP!P244</f>
        <v>17788000000</v>
      </c>
      <c r="Q24" s="3">
        <f>+BOP!Q244</f>
        <v>47438000000</v>
      </c>
      <c r="R24" s="3">
        <f>+BOP!R244</f>
        <v>-218150000000</v>
      </c>
      <c r="S24" s="3">
        <f>+BOP!S244</f>
        <v>-25691000000</v>
      </c>
      <c r="T24" s="3">
        <f>+BOP!T244</f>
        <v>1820000000</v>
      </c>
    </row>
    <row r="25" spans="1:20" x14ac:dyDescent="0.25">
      <c r="A25" s="5">
        <v>44105</v>
      </c>
      <c r="B25" s="3">
        <f>+BOP!B245</f>
        <v>387267000000</v>
      </c>
      <c r="C25" s="3">
        <f>+BOP!C245</f>
        <v>639391000000</v>
      </c>
      <c r="D25" s="3">
        <f>+BOP!D245</f>
        <v>185317000000</v>
      </c>
      <c r="E25" s="3">
        <f>+BOP!E245</f>
        <v>120596000000</v>
      </c>
      <c r="F25" s="3">
        <f>+BOP!F245</f>
        <v>245805000000</v>
      </c>
      <c r="G25" s="3">
        <f>+BOP!G245</f>
        <v>206619000000</v>
      </c>
      <c r="H25" s="3">
        <f>+BOP!H245</f>
        <v>42356000000</v>
      </c>
      <c r="I25" s="3">
        <f>+BOP!I245</f>
        <v>74198000000</v>
      </c>
      <c r="J25" s="3">
        <f>+BOP!J245</f>
        <v>53360000000</v>
      </c>
      <c r="K25" s="3">
        <f>+BOP!K245</f>
        <v>36504000000</v>
      </c>
      <c r="L25" s="3">
        <f>+BOP!L245</f>
        <v>128630000000</v>
      </c>
      <c r="M25" s="3">
        <f>+BOP!M245</f>
        <v>422405000000</v>
      </c>
      <c r="N25" s="3">
        <f>+BOP!N245</f>
        <v>27652000000</v>
      </c>
      <c r="O25" s="3">
        <f>+BOP!O245</f>
        <v>263666000000</v>
      </c>
      <c r="P25" s="3">
        <f>+BOP!P245</f>
        <v>100978000000</v>
      </c>
      <c r="Q25" s="3">
        <f>+BOP!Q245</f>
        <v>158738000000</v>
      </c>
      <c r="R25" s="3">
        <f>+BOP!R245</f>
        <v>77411000000</v>
      </c>
      <c r="S25" s="3">
        <f>+BOP!S245</f>
        <v>58844000000</v>
      </c>
      <c r="T25" s="3">
        <f>+BOP!T245</f>
        <v>2438000000</v>
      </c>
    </row>
    <row r="26" spans="1:20" x14ac:dyDescent="0.25">
      <c r="A26" s="5">
        <v>44197</v>
      </c>
      <c r="B26" s="3">
        <f>+BOP!B246</f>
        <v>411792000000</v>
      </c>
      <c r="C26" s="3">
        <f>+BOP!C246</f>
        <v>672261000000</v>
      </c>
      <c r="D26" s="3">
        <f>+BOP!D246</f>
        <v>191990000000</v>
      </c>
      <c r="E26" s="3">
        <f>+BOP!E246</f>
        <v>125634000000</v>
      </c>
      <c r="F26" s="3">
        <f>+BOP!F246</f>
        <v>254125000000</v>
      </c>
      <c r="G26" s="3">
        <f>+BOP!G246</f>
        <v>217326000000</v>
      </c>
      <c r="H26" s="3">
        <f>+BOP!H246</f>
        <v>44331000000</v>
      </c>
      <c r="I26" s="3">
        <f>+BOP!I246</f>
        <v>75928000000</v>
      </c>
      <c r="J26" s="3">
        <f>+BOP!J246</f>
        <v>61039000000</v>
      </c>
      <c r="K26" s="3">
        <f>+BOP!K246</f>
        <v>56895000000</v>
      </c>
      <c r="L26" s="3">
        <f>+BOP!L246</f>
        <v>337343000000</v>
      </c>
      <c r="M26" s="3">
        <f>+BOP!M246</f>
        <v>393559000000</v>
      </c>
      <c r="N26" s="3">
        <f>+BOP!N246</f>
        <v>97569000000</v>
      </c>
      <c r="O26" s="3">
        <f>+BOP!O246</f>
        <v>102606000000</v>
      </c>
      <c r="P26" s="3">
        <f>+BOP!P246</f>
        <v>239774000000</v>
      </c>
      <c r="Q26" s="3">
        <f>+BOP!Q246</f>
        <v>290953000000</v>
      </c>
      <c r="R26" s="3">
        <f>+BOP!R246</f>
        <v>35189000000</v>
      </c>
      <c r="S26" s="3">
        <f>+BOP!S246</f>
        <v>179694000000</v>
      </c>
      <c r="T26" s="3">
        <f>+BOP!T246</f>
        <v>-2100000000</v>
      </c>
    </row>
    <row r="27" spans="1:20" x14ac:dyDescent="0.25">
      <c r="A27" s="5">
        <v>44287</v>
      </c>
      <c r="B27" s="3">
        <f>+BOP!B247</f>
        <v>435096000000</v>
      </c>
      <c r="C27" s="3">
        <f>+BOP!C247</f>
        <v>701144000000</v>
      </c>
      <c r="D27" s="3">
        <f>+BOP!D247</f>
        <v>199671000000</v>
      </c>
      <c r="E27" s="3">
        <f>+BOP!E247</f>
        <v>135705000000</v>
      </c>
      <c r="F27" s="3">
        <f>+BOP!F247</f>
        <v>255678000000</v>
      </c>
      <c r="G27" s="3">
        <f>+BOP!G247</f>
        <v>232202000000</v>
      </c>
      <c r="H27" s="3">
        <f>+BOP!H247</f>
        <v>42634000000</v>
      </c>
      <c r="I27" s="3">
        <f>+BOP!I247</f>
        <v>73244000000</v>
      </c>
      <c r="J27" s="3">
        <f>+BOP!J247</f>
        <v>128690000000</v>
      </c>
      <c r="K27" s="3">
        <f>+BOP!K247</f>
        <v>126457000000</v>
      </c>
      <c r="L27" s="3">
        <f>+BOP!L247</f>
        <v>175898000000</v>
      </c>
      <c r="M27" s="3">
        <f>+BOP!M247</f>
        <v>146867000000</v>
      </c>
      <c r="N27" s="3">
        <f>+BOP!N247</f>
        <v>101664000000</v>
      </c>
      <c r="O27" s="3">
        <f>+BOP!O247</f>
        <v>34237000000</v>
      </c>
      <c r="P27" s="3">
        <f>+BOP!P247</f>
        <v>74234000000</v>
      </c>
      <c r="Q27" s="3">
        <f>+BOP!Q247</f>
        <v>112630000000</v>
      </c>
      <c r="R27" s="3">
        <f>+BOP!R247</f>
        <v>-57800000000</v>
      </c>
      <c r="S27" s="3">
        <f>+BOP!S247</f>
        <v>172138000000</v>
      </c>
      <c r="T27" s="3">
        <f>+BOP!T247</f>
        <v>477000000</v>
      </c>
    </row>
    <row r="28" spans="1:20" x14ac:dyDescent="0.25">
      <c r="A28" s="5">
        <v>44378</v>
      </c>
      <c r="B28" s="3">
        <f>+BOP!B248</f>
        <v>441277000000</v>
      </c>
      <c r="C28" s="3">
        <f>+BOP!C248</f>
        <v>712377000000</v>
      </c>
      <c r="D28" s="3">
        <f>+BOP!D248</f>
        <v>206921000000</v>
      </c>
      <c r="E28" s="3">
        <f>+BOP!E248</f>
        <v>152234000000</v>
      </c>
      <c r="F28" s="3">
        <f>+BOP!F248</f>
        <v>265899000000</v>
      </c>
      <c r="G28" s="3">
        <f>+BOP!G248</f>
        <v>241911000000</v>
      </c>
      <c r="H28" s="3">
        <f>+BOP!H248</f>
        <v>43737000000</v>
      </c>
      <c r="I28" s="3">
        <f>+BOP!I248</f>
        <v>83840000000</v>
      </c>
      <c r="J28" s="3">
        <f>+BOP!J248</f>
        <v>85040000000</v>
      </c>
      <c r="K28" s="3">
        <f>+BOP!K248</f>
        <v>164575000000</v>
      </c>
      <c r="L28" s="3">
        <f>+BOP!L248</f>
        <v>303444000000</v>
      </c>
      <c r="M28" s="3">
        <f>+BOP!M248</f>
        <v>200792000000</v>
      </c>
      <c r="N28" s="3">
        <f>+BOP!N248</f>
        <v>112252000000</v>
      </c>
      <c r="O28" s="3">
        <f>+BOP!O248</f>
        <v>129615000000</v>
      </c>
      <c r="P28" s="3">
        <f>+BOP!P248</f>
        <v>191192000000</v>
      </c>
      <c r="Q28" s="3">
        <f>+BOP!Q248</f>
        <v>71176000000</v>
      </c>
      <c r="R28" s="3">
        <f>+BOP!R248</f>
        <v>-38339000000</v>
      </c>
      <c r="S28" s="3">
        <f>+BOP!S248</f>
        <v>314027000000</v>
      </c>
      <c r="T28" s="3">
        <f>+BOP!T248</f>
        <v>112603000000</v>
      </c>
    </row>
    <row r="29" spans="1:20" x14ac:dyDescent="0.25">
      <c r="A29" s="5">
        <v>44470</v>
      </c>
      <c r="B29" s="3">
        <f>+BOP!B249</f>
        <v>477688000000</v>
      </c>
      <c r="C29" s="3">
        <f>+BOP!C249</f>
        <v>763260000000</v>
      </c>
      <c r="D29" s="3">
        <f>+BOP!D249</f>
        <v>219633000000</v>
      </c>
      <c r="E29" s="3">
        <f>+BOP!E249</f>
        <v>158726000000</v>
      </c>
      <c r="F29" s="3">
        <f>+BOP!F249</f>
        <v>272714000000</v>
      </c>
      <c r="G29" s="3">
        <f>+BOP!G249</f>
        <v>239729000000</v>
      </c>
      <c r="H29" s="3">
        <f>+BOP!H249</f>
        <v>44469000000</v>
      </c>
      <c r="I29" s="3">
        <f>+BOP!I249</f>
        <v>80765000000</v>
      </c>
      <c r="J29" s="3">
        <f>+BOP!J249</f>
        <v>67382000000</v>
      </c>
      <c r="K29" s="3">
        <f>+BOP!K249</f>
        <v>130028000000</v>
      </c>
      <c r="L29" s="3">
        <f>+BOP!L249</f>
        <v>-105144000000</v>
      </c>
      <c r="M29" s="3">
        <f>+BOP!M249</f>
        <v>-127115000000</v>
      </c>
      <c r="N29" s="3">
        <f>+BOP!N249</f>
        <v>-114230000000</v>
      </c>
      <c r="O29" s="3">
        <f>+BOP!O249</f>
        <v>-319526000000</v>
      </c>
      <c r="P29" s="3">
        <f>+BOP!P249</f>
        <v>9086000000</v>
      </c>
      <c r="Q29" s="3">
        <f>+BOP!Q249</f>
        <v>192412000000</v>
      </c>
      <c r="R29" s="3">
        <f>+BOP!R249</f>
        <v>84491000000</v>
      </c>
      <c r="S29" s="3">
        <f>+BOP!S249</f>
        <v>219861000000</v>
      </c>
      <c r="T29" s="3">
        <f>+BOP!T249</f>
        <v>3013000000</v>
      </c>
    </row>
    <row r="30" spans="1:20" x14ac:dyDescent="0.25">
      <c r="A30" s="5">
        <v>44562</v>
      </c>
      <c r="B30" s="3">
        <f>+BOP!B250</f>
        <v>491073000000</v>
      </c>
      <c r="C30" s="3">
        <f>+BOP!C250</f>
        <v>820647000000</v>
      </c>
      <c r="D30" s="3">
        <f>+BOP!D250</f>
        <v>226868000000</v>
      </c>
      <c r="E30" s="3">
        <f>+BOP!E250</f>
        <v>164976000000</v>
      </c>
      <c r="F30" s="3">
        <f>+BOP!F250</f>
        <v>275368000000</v>
      </c>
      <c r="G30" s="3">
        <f>+BOP!G250</f>
        <v>252528000000</v>
      </c>
      <c r="H30" s="3">
        <f>+BOP!H250</f>
        <v>44033000000</v>
      </c>
      <c r="I30" s="3">
        <f>+BOP!I250</f>
        <v>81750000000</v>
      </c>
      <c r="J30" s="3">
        <f>+BOP!J250</f>
        <v>145835000000</v>
      </c>
      <c r="K30" s="3">
        <f>+BOP!K250</f>
        <v>137472000000</v>
      </c>
      <c r="L30" s="3">
        <f>+BOP!L250</f>
        <v>191982000000</v>
      </c>
      <c r="M30" s="3">
        <f>+BOP!M250</f>
        <v>264368000000</v>
      </c>
      <c r="N30" s="3">
        <f>+BOP!N250</f>
        <v>88903000000</v>
      </c>
      <c r="O30" s="3">
        <f>+BOP!O250</f>
        <v>-116585000000</v>
      </c>
      <c r="P30" s="3">
        <f>+BOP!P250</f>
        <v>103079000000</v>
      </c>
      <c r="Q30" s="3">
        <f>+BOP!Q250</f>
        <v>380953000000</v>
      </c>
      <c r="R30" s="3">
        <f>+BOP!R250</f>
        <v>60745000000</v>
      </c>
      <c r="S30" s="3">
        <f>+BOP!S250</f>
        <v>281488000000</v>
      </c>
      <c r="T30" s="3">
        <f>+BOP!T250</f>
        <v>932000000</v>
      </c>
    </row>
    <row r="31" spans="1:20" x14ac:dyDescent="0.25">
      <c r="A31" s="5">
        <v>44652</v>
      </c>
      <c r="B31" s="3">
        <f>+BOP!B251</f>
        <v>540304000000</v>
      </c>
      <c r="C31" s="3">
        <f>+BOP!C251</f>
        <v>845724000000</v>
      </c>
      <c r="D31" s="3">
        <f>+BOP!D251</f>
        <v>238076000000</v>
      </c>
      <c r="E31" s="3">
        <f>+BOP!E251</f>
        <v>177475000000</v>
      </c>
      <c r="F31" s="3">
        <f>+BOP!F251</f>
        <v>290129000000</v>
      </c>
      <c r="G31" s="3">
        <f>+BOP!G251</f>
        <v>257177000000</v>
      </c>
      <c r="H31" s="3">
        <f>+BOP!H251</f>
        <v>44908000000</v>
      </c>
      <c r="I31" s="3">
        <f>+BOP!I251</f>
        <v>88238000000</v>
      </c>
      <c r="J31" s="3">
        <f>+BOP!J251</f>
        <v>107500000000</v>
      </c>
      <c r="K31" s="3">
        <f>+BOP!K251</f>
        <v>76859000000</v>
      </c>
      <c r="L31" s="3">
        <f>+BOP!L251</f>
        <v>236902000000</v>
      </c>
      <c r="M31" s="3">
        <f>+BOP!M251</f>
        <v>384377000000</v>
      </c>
      <c r="N31" s="3">
        <f>+BOP!N251</f>
        <v>197228000000</v>
      </c>
      <c r="O31" s="3">
        <f>+BOP!O251</f>
        <v>298518000000</v>
      </c>
      <c r="P31" s="3">
        <f>+BOP!P251</f>
        <v>39675000000</v>
      </c>
      <c r="Q31" s="3">
        <f>+BOP!Q251</f>
        <v>85859000000</v>
      </c>
      <c r="R31" s="3">
        <f>+BOP!R251</f>
        <v>29993000000</v>
      </c>
      <c r="S31" s="3">
        <f>+BOP!S251</f>
        <v>-4500000000</v>
      </c>
      <c r="T31" s="3">
        <f>+BOP!T251</f>
        <v>1181000000</v>
      </c>
    </row>
    <row r="32" spans="1:20" x14ac:dyDescent="0.25">
      <c r="A32" s="5">
        <v>44743</v>
      </c>
      <c r="B32" s="3">
        <f>+BOP!B252</f>
        <v>546578000000</v>
      </c>
      <c r="C32" s="3">
        <f>+BOP!C252</f>
        <v>811633000000</v>
      </c>
      <c r="D32" s="3">
        <f>+BOP!D252</f>
        <v>246143000000</v>
      </c>
      <c r="E32" s="3">
        <f>+BOP!E252</f>
        <v>184224000000</v>
      </c>
      <c r="F32" s="3">
        <f>+BOP!F252</f>
        <v>305944000000</v>
      </c>
      <c r="G32" s="3">
        <f>+BOP!G252</f>
        <v>270347000000</v>
      </c>
      <c r="H32" s="3">
        <f>+BOP!H252</f>
        <v>45305000000</v>
      </c>
      <c r="I32" s="3">
        <f>+BOP!I252</f>
        <v>103099000000</v>
      </c>
      <c r="J32" s="3">
        <f>+BOP!J252</f>
        <v>30879000000</v>
      </c>
      <c r="K32" s="3">
        <f>+BOP!K252</f>
        <v>128618000000</v>
      </c>
      <c r="L32" s="3">
        <f>+BOP!L252</f>
        <v>270370000000</v>
      </c>
      <c r="M32" s="3">
        <f>+BOP!M252</f>
        <v>262003000000</v>
      </c>
      <c r="N32" s="3">
        <f>+BOP!N252</f>
        <v>163858000000</v>
      </c>
      <c r="O32" s="3">
        <f>+BOP!O252</f>
        <v>-5636000000</v>
      </c>
      <c r="P32" s="3">
        <f>+BOP!P252</f>
        <v>106512000000</v>
      </c>
      <c r="Q32" s="3">
        <f>+BOP!Q252</f>
        <v>267639000000</v>
      </c>
      <c r="R32" s="3">
        <f>+BOP!R252</f>
        <v>-10463000000</v>
      </c>
      <c r="S32" s="3">
        <f>+BOP!S252</f>
        <v>136963000000</v>
      </c>
      <c r="T32" s="3">
        <f>+BOP!T252</f>
        <v>797000000</v>
      </c>
    </row>
    <row r="33" spans="1:20" x14ac:dyDescent="0.25">
      <c r="A33" s="5">
        <v>44835</v>
      </c>
      <c r="B33" s="3">
        <f>+BOP!B253</f>
        <v>517621000000</v>
      </c>
      <c r="C33" s="3">
        <f>+BOP!C253</f>
        <v>792137000000</v>
      </c>
      <c r="D33" s="3">
        <f>+BOP!D253</f>
        <v>251782000000</v>
      </c>
      <c r="E33" s="3">
        <f>+BOP!E253</f>
        <v>185358000000</v>
      </c>
      <c r="F33" s="3">
        <f>+BOP!F253</f>
        <v>313544000000</v>
      </c>
      <c r="G33" s="3">
        <f>+BOP!G253</f>
        <v>286215000000</v>
      </c>
      <c r="H33" s="3">
        <f>+BOP!H253</f>
        <v>51853000000</v>
      </c>
      <c r="I33" s="3">
        <f>+BOP!I253</f>
        <v>101136000000</v>
      </c>
      <c r="J33" s="3">
        <f>+BOP!J253</f>
        <v>104631000000</v>
      </c>
      <c r="K33" s="3">
        <f>+BOP!K253</f>
        <v>73941000000</v>
      </c>
      <c r="L33" s="3">
        <f>+BOP!L253</f>
        <v>-377214000000</v>
      </c>
      <c r="M33" s="3">
        <f>+BOP!M253</f>
        <v>-150364000000</v>
      </c>
      <c r="N33" s="3">
        <f>+BOP!N253</f>
        <v>-290525000000</v>
      </c>
      <c r="O33" s="3">
        <f>+BOP!O253</f>
        <v>-173711000000</v>
      </c>
      <c r="P33" s="3">
        <f>+BOP!P253</f>
        <v>-86689000000</v>
      </c>
      <c r="Q33" s="3">
        <f>+BOP!Q253</f>
        <v>23348000000</v>
      </c>
      <c r="R33" s="3">
        <f>+BOP!R253</f>
        <v>-47992000000</v>
      </c>
      <c r="S33" s="3">
        <f>+BOP!S253</f>
        <v>-47313000000</v>
      </c>
      <c r="T33" s="3">
        <f>+BOP!T253</f>
        <v>2903000000</v>
      </c>
    </row>
    <row r="34" spans="1:20" x14ac:dyDescent="0.25">
      <c r="A34" s="5">
        <v>44927</v>
      </c>
      <c r="B34" s="3">
        <f>+BOP!B254</f>
        <v>518912000000</v>
      </c>
      <c r="C34" s="3">
        <f>+BOP!C254</f>
        <v>784090000000</v>
      </c>
      <c r="D34" s="3">
        <f>+BOP!D254</f>
        <v>254940000000</v>
      </c>
      <c r="E34" s="3">
        <f>+BOP!E254</f>
        <v>186350000000</v>
      </c>
      <c r="F34" s="3">
        <f>+BOP!F254</f>
        <v>327297000000</v>
      </c>
      <c r="G34" s="3">
        <f>+BOP!G254</f>
        <v>308068000000</v>
      </c>
      <c r="H34" s="3">
        <f>+BOP!H254</f>
        <v>46617000000</v>
      </c>
      <c r="I34" s="3">
        <f>+BOP!I254</f>
        <v>97318000000</v>
      </c>
      <c r="J34" s="3">
        <f>+BOP!J254</f>
        <v>61297000000</v>
      </c>
      <c r="K34" s="3">
        <f>+BOP!K254</f>
        <v>66168000000</v>
      </c>
      <c r="L34" s="3">
        <f>+BOP!L254</f>
        <v>30222000000</v>
      </c>
      <c r="M34" s="3">
        <f>+BOP!M254</f>
        <v>420041000000</v>
      </c>
      <c r="N34" s="3">
        <f>+BOP!N254</f>
        <v>-37953000000</v>
      </c>
      <c r="O34" s="3">
        <f>+BOP!O254</f>
        <v>85693000000</v>
      </c>
      <c r="P34" s="3">
        <f>+BOP!P254</f>
        <v>68175000000</v>
      </c>
      <c r="Q34" s="3">
        <f>+BOP!Q254</f>
        <v>334348000000</v>
      </c>
      <c r="R34" s="3">
        <f>+BOP!R254</f>
        <v>137947000000</v>
      </c>
      <c r="S34" s="3">
        <f>+BOP!S254</f>
        <v>141842000000</v>
      </c>
      <c r="T34" s="3">
        <f>+BOP!T254</f>
        <v>778000000</v>
      </c>
    </row>
    <row r="35" spans="1:20" x14ac:dyDescent="0.25">
      <c r="A35" s="5">
        <v>45017</v>
      </c>
      <c r="B35" s="3">
        <f>+BOP!B255</f>
        <v>498337000000</v>
      </c>
      <c r="C35" s="3">
        <f>+BOP!C255</f>
        <v>770535000000</v>
      </c>
      <c r="D35" s="3">
        <f>+BOP!D255</f>
        <v>259719000000</v>
      </c>
      <c r="E35" s="3">
        <f>+BOP!E255</f>
        <v>189608000000</v>
      </c>
      <c r="F35" s="3">
        <f>+BOP!F255</f>
        <v>335102000000</v>
      </c>
      <c r="G35" s="3">
        <f>+BOP!G255</f>
        <v>317580000000</v>
      </c>
      <c r="H35" s="3">
        <f>+BOP!H255</f>
        <v>48764000000</v>
      </c>
      <c r="I35" s="3">
        <f>+BOP!I255</f>
        <v>99096000000</v>
      </c>
      <c r="J35" s="3">
        <f>+BOP!J255</f>
        <v>40148000000</v>
      </c>
      <c r="K35" s="3">
        <f>+BOP!K255</f>
        <v>110490000000</v>
      </c>
      <c r="L35" s="3">
        <f>+BOP!L255</f>
        <v>55806000000</v>
      </c>
      <c r="M35" s="3">
        <f>+BOP!M255</f>
        <v>456376000000</v>
      </c>
      <c r="N35" s="3">
        <f>+BOP!N255</f>
        <v>40127000000</v>
      </c>
      <c r="O35" s="3">
        <f>+BOP!O255</f>
        <v>47329000000</v>
      </c>
      <c r="P35" s="3">
        <f>+BOP!P255</f>
        <v>15679000000</v>
      </c>
      <c r="Q35" s="3">
        <f>+BOP!Q255</f>
        <v>409047000000</v>
      </c>
      <c r="R35" s="3">
        <f>+BOP!R255</f>
        <v>33460000000</v>
      </c>
      <c r="S35" s="3">
        <f>+BOP!S255</f>
        <v>-171797000000</v>
      </c>
      <c r="T35" s="3">
        <f>+BOP!T255</f>
        <v>272000000</v>
      </c>
    </row>
    <row r="36" spans="1:20" x14ac:dyDescent="0.25">
      <c r="A36" s="5">
        <v>45108</v>
      </c>
      <c r="B36" s="3">
        <f>+BOP!B256</f>
        <v>515766000000</v>
      </c>
      <c r="C36" s="3">
        <f>+BOP!C256</f>
        <v>772039000000</v>
      </c>
      <c r="D36" s="3">
        <f>+BOP!D256</f>
        <v>263306000000</v>
      </c>
      <c r="E36" s="3">
        <f>+BOP!E256</f>
        <v>189522000000</v>
      </c>
      <c r="F36" s="3">
        <f>+BOP!F256</f>
        <v>351163000000</v>
      </c>
      <c r="G36" s="3">
        <f>+BOP!G256</f>
        <v>334974000000</v>
      </c>
      <c r="H36" s="3">
        <f>+BOP!H256</f>
        <v>46829000000</v>
      </c>
      <c r="I36" s="3">
        <f>+BOP!I256</f>
        <v>101321000000</v>
      </c>
      <c r="J36" s="3">
        <f>+BOP!J256</f>
        <v>110063000000</v>
      </c>
      <c r="K36" s="3">
        <f>+BOP!K256</f>
        <v>70285000000</v>
      </c>
      <c r="L36" s="3">
        <f>+BOP!L256</f>
        <v>37000000000</v>
      </c>
      <c r="M36" s="3">
        <f>+BOP!M256</f>
        <v>254073000000</v>
      </c>
      <c r="N36" s="3">
        <f>+BOP!N256</f>
        <v>29355000000</v>
      </c>
      <c r="O36" s="3">
        <f>+BOP!O256</f>
        <v>-1311000000</v>
      </c>
      <c r="P36" s="3">
        <f>+BOP!P256</f>
        <v>7645000000</v>
      </c>
      <c r="Q36" s="3">
        <f>+BOP!Q256</f>
        <v>255384000000</v>
      </c>
      <c r="R36" s="3">
        <f>+BOP!R256</f>
        <v>100034000000</v>
      </c>
      <c r="S36" s="3">
        <f>+BOP!S256</f>
        <v>138549000000</v>
      </c>
      <c r="T36" s="3">
        <f>+BOP!T256</f>
        <v>400000000</v>
      </c>
    </row>
    <row r="37" spans="1:20" x14ac:dyDescent="0.25">
      <c r="A37" s="5">
        <v>45200</v>
      </c>
      <c r="B37" s="3">
        <f>+BOP!B257</f>
        <v>514441000000</v>
      </c>
      <c r="C37" s="3">
        <f>+BOP!C257</f>
        <v>778287000000</v>
      </c>
      <c r="D37" s="3">
        <f>+BOP!D257</f>
        <v>267114000000</v>
      </c>
      <c r="E37" s="3">
        <f>+BOP!E257</f>
        <v>196309000000</v>
      </c>
      <c r="F37" s="3">
        <f>+BOP!F257</f>
        <v>349696000000</v>
      </c>
      <c r="G37" s="3">
        <f>+BOP!G257</f>
        <v>349993000000</v>
      </c>
      <c r="H37" s="3">
        <f>+BOP!H257</f>
        <v>51770000000</v>
      </c>
      <c r="I37" s="3">
        <f>+BOP!I257</f>
        <v>102684000000</v>
      </c>
      <c r="J37" s="3">
        <f>+BOP!J257</f>
        <v>139576000000</v>
      </c>
      <c r="K37" s="3">
        <f>+BOP!K257</f>
        <v>115003000000</v>
      </c>
      <c r="L37" s="3">
        <f>+BOP!L257</f>
        <v>-6357000000</v>
      </c>
      <c r="M37" s="3">
        <f>+BOP!M257</f>
        <v>170283000000</v>
      </c>
      <c r="N37" s="3">
        <f>+BOP!N257</f>
        <v>-28425000000</v>
      </c>
      <c r="O37" s="3">
        <f>+BOP!O257</f>
        <v>-86252000000</v>
      </c>
      <c r="P37" s="3">
        <f>+BOP!P257</f>
        <v>22068000000</v>
      </c>
      <c r="Q37" s="3">
        <f>+BOP!Q257</f>
        <v>256535000000</v>
      </c>
      <c r="R37" s="3">
        <f>+BOP!R257</f>
        <v>175033000000</v>
      </c>
      <c r="S37" s="3">
        <f>+BOP!S257</f>
        <v>200385000000</v>
      </c>
      <c r="T37" s="3">
        <f>+BOP!T257</f>
        <v>-1408000000</v>
      </c>
    </row>
    <row r="38" spans="1:20" x14ac:dyDescent="0.25">
      <c r="A38" s="5">
        <v>45292</v>
      </c>
      <c r="B38" s="3">
        <f>+BOP!B258</f>
        <v>517066000000</v>
      </c>
      <c r="C38" s="3">
        <f>+BOP!C258</f>
        <v>795218000000</v>
      </c>
      <c r="D38" s="3">
        <f>+BOP!D258</f>
        <v>279690000000</v>
      </c>
      <c r="E38" s="3">
        <f>+BOP!E258</f>
        <v>201313000000</v>
      </c>
      <c r="F38" s="3">
        <f>+BOP!F258</f>
        <v>354442000000</v>
      </c>
      <c r="G38" s="3">
        <f>+BOP!G258</f>
        <v>364661000000</v>
      </c>
      <c r="H38" s="3">
        <f>+BOP!H258</f>
        <v>47927000000</v>
      </c>
      <c r="I38" s="3">
        <f>+BOP!I258</f>
        <v>98788000000</v>
      </c>
      <c r="J38" s="3">
        <f>+BOP!J258</f>
        <v>94324000000</v>
      </c>
      <c r="K38" s="3">
        <f>+BOP!K258</f>
        <v>62783000000</v>
      </c>
      <c r="L38" s="3">
        <f>+BOP!L258</f>
        <v>108696000000</v>
      </c>
      <c r="M38" s="3">
        <f>+BOP!M258</f>
        <v>228587000000</v>
      </c>
      <c r="N38" s="3">
        <f>+BOP!N258</f>
        <v>41014000000</v>
      </c>
      <c r="O38" s="3">
        <f>+BOP!O258</f>
        <v>-101631000000</v>
      </c>
      <c r="P38" s="3">
        <f>+BOP!P258</f>
        <v>67682000000</v>
      </c>
      <c r="Q38" s="3">
        <f>+BOP!Q258</f>
        <v>330218000000</v>
      </c>
      <c r="R38" s="3">
        <f>+BOP!R258</f>
        <v>89357000000</v>
      </c>
      <c r="S38" s="3">
        <f>+BOP!S258</f>
        <v>85322000000</v>
      </c>
      <c r="T38" s="3">
        <f>+BOP!T258</f>
        <v>2509000000</v>
      </c>
    </row>
    <row r="39" spans="1:20" x14ac:dyDescent="0.25">
      <c r="A39" s="5">
        <v>45383</v>
      </c>
      <c r="B39" s="3">
        <f>+BOP!B259</f>
        <v>516675000000</v>
      </c>
      <c r="C39" s="3">
        <f>+BOP!C259</f>
        <v>815825000000</v>
      </c>
      <c r="D39" s="3">
        <f>+BOP!D259</f>
        <v>283050000000</v>
      </c>
      <c r="E39" s="3">
        <f>+BOP!E259</f>
        <v>205358000000</v>
      </c>
      <c r="F39" s="3">
        <f>+BOP!F259</f>
        <v>366018000000</v>
      </c>
      <c r="G39" s="3">
        <f>+BOP!G259</f>
        <v>377227000000</v>
      </c>
      <c r="H39" s="3">
        <f>+BOP!H259</f>
        <v>46530000000</v>
      </c>
      <c r="I39" s="3">
        <f>+BOP!I259</f>
        <v>100174000000</v>
      </c>
      <c r="J39" s="3">
        <f>+BOP!J259</f>
        <v>26080000000</v>
      </c>
      <c r="K39" s="3">
        <f>+BOP!K259</f>
        <v>94925000000</v>
      </c>
      <c r="L39" s="3">
        <f>+BOP!L259</f>
        <v>152304000000</v>
      </c>
      <c r="M39" s="3">
        <f>+BOP!M259</f>
        <v>198692000000</v>
      </c>
      <c r="N39" s="3">
        <f>+BOP!N259</f>
        <v>54102000000</v>
      </c>
      <c r="O39" s="3">
        <f>+BOP!O259</f>
        <v>36115000000</v>
      </c>
      <c r="P39" s="3">
        <f>+BOP!P259</f>
        <v>98202000000</v>
      </c>
      <c r="Q39" s="3">
        <f>+BOP!Q259</f>
        <v>162577000000</v>
      </c>
      <c r="R39" s="3">
        <f>+BOP!R259</f>
        <v>26174000000</v>
      </c>
      <c r="S39" s="3">
        <f>+BOP!S259</f>
        <v>79348000000</v>
      </c>
      <c r="T39" s="3">
        <f>+BOP!T259</f>
        <v>679000000</v>
      </c>
    </row>
    <row r="40" spans="1:20" x14ac:dyDescent="0.25">
      <c r="A40" s="5">
        <v>45474</v>
      </c>
      <c r="B40" s="3">
        <f>+BOP!B260</f>
        <v>528109000000</v>
      </c>
      <c r="C40" s="3">
        <f>+BOP!C260</f>
        <v>837299000000</v>
      </c>
      <c r="D40" s="3">
        <f>+BOP!D260</f>
        <v>292412000000</v>
      </c>
      <c r="E40" s="3">
        <f>+BOP!E260</f>
        <v>214573000000</v>
      </c>
      <c r="F40" s="3">
        <f>+BOP!F260</f>
        <v>352605000000</v>
      </c>
      <c r="G40" s="3">
        <f>+BOP!G260</f>
        <v>373830000000</v>
      </c>
      <c r="H40" s="3">
        <f>+BOP!H260</f>
        <v>46158000000</v>
      </c>
      <c r="I40" s="3">
        <f>+BOP!I260</f>
        <v>119750000000</v>
      </c>
      <c r="J40" s="3">
        <f>+BOP!J260</f>
        <v>106273000000</v>
      </c>
      <c r="K40" s="3">
        <f>+BOP!K260</f>
        <v>131816000000</v>
      </c>
      <c r="L40" s="3">
        <f>+BOP!L260</f>
        <v>76376000000</v>
      </c>
      <c r="M40" s="3">
        <f>+BOP!M260</f>
        <v>571256000000</v>
      </c>
      <c r="N40" s="3">
        <f>+BOP!N260</f>
        <v>43414000000</v>
      </c>
      <c r="O40" s="3">
        <f>+BOP!O260</f>
        <v>203583000000</v>
      </c>
      <c r="P40" s="3">
        <f>+BOP!P260</f>
        <v>32962000000</v>
      </c>
      <c r="Q40" s="3">
        <f>+BOP!Q260</f>
        <v>367673000000</v>
      </c>
      <c r="R40" s="3">
        <f>+BOP!R260</f>
        <v>92196000000</v>
      </c>
      <c r="S40" s="3">
        <f>+BOP!S260</f>
        <v>77756000000</v>
      </c>
      <c r="T40" s="3">
        <f>+BOP!T260</f>
        <v>7000000</v>
      </c>
    </row>
    <row r="41" spans="1:20" x14ac:dyDescent="0.25">
      <c r="A41" s="5">
        <v>45566</v>
      </c>
      <c r="B41" s="3">
        <f>+BOP!B261</f>
        <v>517926000000</v>
      </c>
      <c r="C41" s="3">
        <f>+BOP!C261</f>
        <v>846838000000</v>
      </c>
      <c r="D41" s="3">
        <f>+BOP!D261</f>
        <v>297595000000</v>
      </c>
      <c r="E41" s="3">
        <f>+BOP!E261</f>
        <v>219633000000</v>
      </c>
      <c r="F41" s="3">
        <f>+BOP!F261</f>
        <v>378000000000</v>
      </c>
      <c r="G41" s="3">
        <f>+BOP!G261</f>
        <v>376385000000</v>
      </c>
      <c r="H41" s="3">
        <f>+BOP!H261</f>
        <v>47288000000</v>
      </c>
      <c r="I41" s="3">
        <f>+BOP!I261</f>
        <v>109921000000</v>
      </c>
      <c r="J41" s="3">
        <f>+BOP!J261</f>
        <v>95489000000</v>
      </c>
      <c r="K41" s="3">
        <f>+BOP!K261</f>
        <v>7534000000</v>
      </c>
      <c r="L41" s="3">
        <f>+BOP!L261</f>
        <v>20250000000</v>
      </c>
      <c r="M41" s="3">
        <f>+BOP!M261</f>
        <v>320144000000</v>
      </c>
      <c r="N41" s="3">
        <f>+BOP!N261</f>
        <v>10970000000</v>
      </c>
      <c r="O41" s="3">
        <f>+BOP!O261</f>
        <v>167830000000</v>
      </c>
      <c r="P41" s="3">
        <f>+BOP!P261</f>
        <v>9280000000</v>
      </c>
      <c r="Q41" s="3">
        <f>+BOP!Q261</f>
        <v>152314000000</v>
      </c>
      <c r="R41" s="3">
        <f>+BOP!R261</f>
        <v>-97164000000</v>
      </c>
      <c r="S41" s="3">
        <f>+BOP!S261</f>
        <v>20585000000</v>
      </c>
      <c r="T41" s="3">
        <f>+BOP!T261</f>
        <v>-1079000000</v>
      </c>
    </row>
    <row r="42" spans="1:20" x14ac:dyDescent="0.25">
      <c r="A42" s="5">
        <v>45658</v>
      </c>
      <c r="B42" s="3">
        <f>+BOP!B262</f>
        <v>538929000000</v>
      </c>
      <c r="C42" s="3">
        <f>+BOP!C262</f>
        <v>1004713000000</v>
      </c>
      <c r="D42" s="3">
        <f>+BOP!D262</f>
        <v>299518000000</v>
      </c>
      <c r="E42" s="3">
        <f>+BOP!E262</f>
        <v>219232000000</v>
      </c>
      <c r="F42" s="3">
        <f>+BOP!F262</f>
        <v>358329000000</v>
      </c>
      <c r="G42" s="3">
        <f>+BOP!G262</f>
        <v>360925000000</v>
      </c>
      <c r="H42" s="3">
        <f>+BOP!H262</f>
        <v>48487000000</v>
      </c>
      <c r="I42" s="3">
        <f>+BOP!I262</f>
        <v>100215000000</v>
      </c>
      <c r="J42" s="3">
        <f>+BOP!J262</f>
        <v>100298000000</v>
      </c>
      <c r="K42" s="3">
        <f>+BOP!K262</f>
        <v>87905000000</v>
      </c>
      <c r="L42" s="3">
        <f>+BOP!L262</f>
        <v>116668000000</v>
      </c>
      <c r="M42" s="3">
        <f>+BOP!M262</f>
        <v>428896000000</v>
      </c>
      <c r="N42" s="3">
        <f>+BOP!N262</f>
        <v>25844000000</v>
      </c>
      <c r="O42" s="3">
        <f>+BOP!O262</f>
        <v>24058000000</v>
      </c>
      <c r="P42" s="3">
        <f>+BOP!P262</f>
        <v>90824000000</v>
      </c>
      <c r="Q42" s="3">
        <f>+BOP!Q262</f>
        <v>404838000000</v>
      </c>
      <c r="R42" s="3">
        <f>+BOP!R262</f>
        <v>356498000000</v>
      </c>
      <c r="S42" s="3">
        <f>+BOP!S262</f>
        <v>380963000000</v>
      </c>
      <c r="T42" s="3">
        <f>+BOP!T262</f>
        <v>1459000000</v>
      </c>
    </row>
    <row r="43" spans="1:20" x14ac:dyDescent="0.25">
      <c r="A43" s="5">
        <v>45748</v>
      </c>
      <c r="B43" s="3">
        <f>+BOP!B263</f>
        <v>549941000000</v>
      </c>
      <c r="C43" s="3">
        <f>+BOP!C263</f>
        <v>820356000000</v>
      </c>
      <c r="D43" s="3">
        <f>+BOP!D263</f>
        <v>302491000000</v>
      </c>
      <c r="E43" s="3">
        <f>+BOP!E263</f>
        <v>221888000000</v>
      </c>
      <c r="F43" s="3">
        <f>+BOP!F263</f>
        <v>378909000000</v>
      </c>
      <c r="G43" s="3">
        <f>+BOP!G263</f>
        <v>384681000000</v>
      </c>
      <c r="H43" s="3">
        <f>+BOP!H263</f>
        <v>46384000000</v>
      </c>
      <c r="I43" s="3">
        <f>+BOP!I263</f>
        <v>100017000000</v>
      </c>
      <c r="J43" s="3">
        <f>+BOP!J263</f>
        <v>10621000000</v>
      </c>
      <c r="K43" s="3">
        <f>+BOP!K263</f>
        <v>113578000000</v>
      </c>
      <c r="L43" s="3">
        <f>+BOP!L263</f>
        <v>44012000000</v>
      </c>
      <c r="M43" s="3">
        <f>+BOP!M263</f>
        <v>428242000000</v>
      </c>
      <c r="N43" s="3">
        <f>+BOP!N263</f>
        <v>31782000000</v>
      </c>
      <c r="O43" s="3">
        <f>+BOP!O263</f>
        <v>262671000000</v>
      </c>
      <c r="P43" s="3">
        <f>+BOP!P263</f>
        <v>12230000000</v>
      </c>
      <c r="Q43" s="3">
        <f>+BOP!Q263</f>
        <v>165571000000</v>
      </c>
      <c r="R43" s="3">
        <f>+BOP!R263</f>
        <v>162511000000</v>
      </c>
      <c r="S43" s="3">
        <f>+BOP!S263</f>
        <v>98725000000</v>
      </c>
      <c r="T43" s="3">
        <f>+BOP!T263</f>
        <v>580000000</v>
      </c>
    </row>
    <row r="44" spans="1:20" x14ac:dyDescent="0.25">
      <c r="A44" s="5">
        <v>45748</v>
      </c>
      <c r="B44" s="3">
        <f>+BOP!B264</f>
        <v>547996000000</v>
      </c>
      <c r="C44" s="3">
        <f>+BOP!C264</f>
        <v>815353000000</v>
      </c>
      <c r="D44" s="3">
        <f>+BOP!D264</f>
        <v>314212000000</v>
      </c>
      <c r="E44" s="3">
        <f>+BOP!E264</f>
        <v>225020000000</v>
      </c>
      <c r="F44" s="3">
        <f>+BOP!F264</f>
        <v>395215000000</v>
      </c>
      <c r="G44" s="3">
        <f>+BOP!G264</f>
        <v>389986000000</v>
      </c>
      <c r="H44" s="3">
        <f>+BOP!H264</f>
        <v>44426000000</v>
      </c>
      <c r="I44" s="3">
        <f>+BOP!I264</f>
        <v>97891000000</v>
      </c>
      <c r="J44" s="3">
        <f>+BOP!J264</f>
        <v>91856000000</v>
      </c>
      <c r="K44" s="3">
        <f>+BOP!K264</f>
        <v>114579000000</v>
      </c>
      <c r="L44" s="3">
        <f>+BOP!L264</f>
        <v>86203000000</v>
      </c>
      <c r="M44" s="3">
        <f>+BOP!M264</f>
        <v>486756000000</v>
      </c>
      <c r="N44" s="3">
        <f>+BOP!N264</f>
        <v>71307000000</v>
      </c>
      <c r="O44" s="3">
        <f>+BOP!O264</f>
        <v>206142000000</v>
      </c>
      <c r="P44" s="3">
        <f>+BOP!P264</f>
        <v>14896000000</v>
      </c>
      <c r="Q44" s="3">
        <f>+BOP!Q264</f>
        <v>280614000000</v>
      </c>
      <c r="R44" s="3">
        <f>+BOP!R264</f>
        <v>224420000000</v>
      </c>
      <c r="S44" s="3">
        <f>+BOP!S264</f>
        <v>195859000000</v>
      </c>
      <c r="T44" s="3">
        <f>+BOP!T264</f>
        <v>874000000</v>
      </c>
    </row>
    <row r="46" spans="1:20" ht="15.75" x14ac:dyDescent="0.25">
      <c r="B46" s="9" t="s">
        <v>114</v>
      </c>
      <c r="C46" t="s">
        <v>115</v>
      </c>
      <c r="D46" t="s">
        <v>125</v>
      </c>
      <c r="E46" t="s">
        <v>126</v>
      </c>
      <c r="F46" t="s">
        <v>127</v>
      </c>
      <c r="I46" t="s">
        <v>128</v>
      </c>
      <c r="J46" t="s">
        <v>129</v>
      </c>
      <c r="K46" t="s">
        <v>144</v>
      </c>
      <c r="L46" t="s">
        <v>131</v>
      </c>
      <c r="M46" t="s">
        <v>123</v>
      </c>
    </row>
    <row r="47" spans="1:20" x14ac:dyDescent="0.25">
      <c r="A47" s="5">
        <v>42005</v>
      </c>
      <c r="B47" s="10">
        <f>+B2-C2</f>
        <v>-191950000000</v>
      </c>
      <c r="C47" s="10">
        <f>+D2-E2</f>
        <v>70450000000</v>
      </c>
      <c r="D47" s="10">
        <f t="shared" ref="D47:D88" si="0">+F2-G2</f>
        <v>46949000000</v>
      </c>
      <c r="E47" s="10">
        <f t="shared" ref="E47:E88" si="1">+H2-I2</f>
        <v>-24844000000</v>
      </c>
      <c r="F47" s="10">
        <f t="shared" ref="F47:F88" si="2">+SUM(B47:E47)</f>
        <v>-99395000000</v>
      </c>
      <c r="I47" s="10">
        <f>+J2-K2</f>
        <v>-158327000000</v>
      </c>
      <c r="J47" s="10">
        <f>+N2-O2</f>
        <v>155322000000</v>
      </c>
      <c r="K47" s="10">
        <f>+P2-Q2</f>
        <v>-55711000000</v>
      </c>
      <c r="L47" s="10">
        <f>+R2-S2</f>
        <v>-36165000000</v>
      </c>
      <c r="M47" s="10">
        <f>+T2</f>
        <v>-4159000000</v>
      </c>
    </row>
    <row r="48" spans="1:20" x14ac:dyDescent="0.25">
      <c r="A48" s="5">
        <v>42095</v>
      </c>
      <c r="B48" s="10">
        <f t="shared" ref="B48:B88" si="3">+B3-C3</f>
        <v>-189670000000</v>
      </c>
      <c r="C48" s="10">
        <f t="shared" ref="C48:C88" si="4">+D3-E3</f>
        <v>68907000000</v>
      </c>
      <c r="D48" s="10">
        <f t="shared" si="0"/>
        <v>44264000000</v>
      </c>
      <c r="E48" s="10">
        <f t="shared" si="1"/>
        <v>-22976000000</v>
      </c>
      <c r="F48" s="10">
        <f t="shared" si="2"/>
        <v>-99475000000</v>
      </c>
      <c r="I48" s="10">
        <f t="shared" ref="I48:I88" si="5">+J3-K3</f>
        <v>-27715000000</v>
      </c>
      <c r="J48" s="10">
        <f t="shared" ref="J48:J88" si="6">+N3-O3</f>
        <v>109363000000</v>
      </c>
      <c r="K48" s="10">
        <f t="shared" ref="K48:K88" si="7">+P3-Q3</f>
        <v>-249355000000</v>
      </c>
      <c r="L48" s="10">
        <f t="shared" ref="L48:L88" si="8">+R3-S3</f>
        <v>19387000000</v>
      </c>
      <c r="M48" s="10">
        <f t="shared" ref="M48:M88" si="9">+T3</f>
        <v>-877000000</v>
      </c>
    </row>
    <row r="49" spans="1:13" x14ac:dyDescent="0.25">
      <c r="A49" s="5">
        <v>42186</v>
      </c>
      <c r="B49" s="10">
        <f t="shared" si="3"/>
        <v>-193061000000</v>
      </c>
      <c r="C49" s="10">
        <f t="shared" si="4"/>
        <v>66875000000</v>
      </c>
      <c r="D49" s="10">
        <f t="shared" si="0"/>
        <v>44561000000</v>
      </c>
      <c r="E49" s="10">
        <f t="shared" si="1"/>
        <v>-28302000000</v>
      </c>
      <c r="F49" s="10">
        <f t="shared" si="2"/>
        <v>-109927000000</v>
      </c>
      <c r="I49" s="10">
        <f t="shared" si="5"/>
        <v>-19115000000</v>
      </c>
      <c r="J49" s="10">
        <f t="shared" si="6"/>
        <v>-19836000000</v>
      </c>
      <c r="K49" s="10">
        <f t="shared" si="7"/>
        <v>44004000000</v>
      </c>
      <c r="L49" s="10">
        <f t="shared" si="8"/>
        <v>-67548000000</v>
      </c>
      <c r="M49" s="10">
        <f t="shared" si="9"/>
        <v>-266000000</v>
      </c>
    </row>
    <row r="50" spans="1:13" x14ac:dyDescent="0.25">
      <c r="A50" s="5">
        <v>42278</v>
      </c>
      <c r="B50" s="10">
        <f t="shared" si="3"/>
        <v>-187187000000</v>
      </c>
      <c r="C50" s="10">
        <f t="shared" si="4"/>
        <v>64860000000</v>
      </c>
      <c r="D50" s="10">
        <f t="shared" si="0"/>
        <v>49430000000</v>
      </c>
      <c r="E50" s="10">
        <f t="shared" si="1"/>
        <v>-26760000000</v>
      </c>
      <c r="F50" s="10">
        <f t="shared" si="2"/>
        <v>-99657000000</v>
      </c>
      <c r="I50" s="10">
        <f t="shared" si="5"/>
        <v>-4205000000</v>
      </c>
      <c r="J50" s="10">
        <f t="shared" si="6"/>
        <v>139379000000</v>
      </c>
      <c r="K50" s="10">
        <f t="shared" si="7"/>
        <v>-229921000000</v>
      </c>
      <c r="L50" s="10">
        <f t="shared" si="8"/>
        <v>47371000000</v>
      </c>
      <c r="M50" s="10">
        <f t="shared" si="9"/>
        <v>-990000000</v>
      </c>
    </row>
    <row r="51" spans="1:13" x14ac:dyDescent="0.25">
      <c r="A51" s="5">
        <v>42370</v>
      </c>
      <c r="B51" s="10">
        <f t="shared" si="3"/>
        <v>-184241000000</v>
      </c>
      <c r="C51" s="10">
        <f t="shared" si="4"/>
        <v>64089000000</v>
      </c>
      <c r="D51" s="10">
        <f t="shared" si="0"/>
        <v>44929000000</v>
      </c>
      <c r="E51" s="10">
        <f t="shared" si="1"/>
        <v>-28792000000</v>
      </c>
      <c r="F51" s="10">
        <f t="shared" si="2"/>
        <v>-104015000000</v>
      </c>
      <c r="I51" s="10">
        <f t="shared" si="5"/>
        <v>-61245000000</v>
      </c>
      <c r="J51" s="10">
        <f t="shared" si="6"/>
        <v>57941000000</v>
      </c>
      <c r="K51" s="10">
        <f t="shared" si="7"/>
        <v>-73495000000</v>
      </c>
      <c r="L51" s="10">
        <f t="shared" si="8"/>
        <v>-18769000000</v>
      </c>
      <c r="M51" s="10">
        <f t="shared" si="9"/>
        <v>-1191000000</v>
      </c>
    </row>
    <row r="52" spans="1:13" x14ac:dyDescent="0.25">
      <c r="A52" s="5">
        <v>42461</v>
      </c>
      <c r="B52" s="10">
        <f t="shared" si="3"/>
        <v>-187002000000</v>
      </c>
      <c r="C52" s="10">
        <f t="shared" si="4"/>
        <v>68204000000</v>
      </c>
      <c r="D52" s="10">
        <f t="shared" si="0"/>
        <v>45208000000</v>
      </c>
      <c r="E52" s="10">
        <f t="shared" si="1"/>
        <v>-26891000000</v>
      </c>
      <c r="F52" s="10">
        <f t="shared" si="2"/>
        <v>-100481000000</v>
      </c>
      <c r="I52" s="10">
        <f t="shared" si="5"/>
        <v>-66632000000</v>
      </c>
      <c r="J52" s="10">
        <f t="shared" si="6"/>
        <v>209553000000</v>
      </c>
      <c r="K52" s="10">
        <f t="shared" si="7"/>
        <v>-71057000000</v>
      </c>
      <c r="L52" s="10">
        <f t="shared" si="8"/>
        <v>-80446000000</v>
      </c>
      <c r="M52" s="10">
        <f t="shared" si="9"/>
        <v>189000000</v>
      </c>
    </row>
    <row r="53" spans="1:13" x14ac:dyDescent="0.25">
      <c r="A53" s="5">
        <v>42552</v>
      </c>
      <c r="B53" s="10">
        <f t="shared" si="3"/>
        <v>-186880000000</v>
      </c>
      <c r="C53" s="10">
        <f t="shared" si="4"/>
        <v>69798000000</v>
      </c>
      <c r="D53" s="10">
        <f t="shared" si="0"/>
        <v>46224000000</v>
      </c>
      <c r="E53" s="10">
        <f t="shared" si="1"/>
        <v>-28704000000</v>
      </c>
      <c r="F53" s="10">
        <f t="shared" si="2"/>
        <v>-99562000000</v>
      </c>
      <c r="I53" s="10">
        <f t="shared" si="5"/>
        <v>-56894000000</v>
      </c>
      <c r="J53" s="10">
        <f t="shared" si="6"/>
        <v>-142615000000</v>
      </c>
      <c r="K53" s="10">
        <f t="shared" si="7"/>
        <v>-94630000000</v>
      </c>
      <c r="L53" s="10">
        <f t="shared" si="8"/>
        <v>80240000000</v>
      </c>
      <c r="M53" s="10">
        <f t="shared" si="9"/>
        <v>1642000000</v>
      </c>
    </row>
    <row r="54" spans="1:13" x14ac:dyDescent="0.25">
      <c r="A54" s="5">
        <v>42644</v>
      </c>
      <c r="B54" s="10">
        <f t="shared" si="3"/>
        <v>-191681000000</v>
      </c>
      <c r="C54" s="10">
        <f t="shared" si="4"/>
        <v>68254000000</v>
      </c>
      <c r="D54" s="10">
        <f t="shared" si="0"/>
        <v>60080000000</v>
      </c>
      <c r="E54" s="10">
        <f t="shared" si="1"/>
        <v>-28812000000</v>
      </c>
      <c r="F54" s="10">
        <f t="shared" si="2"/>
        <v>-92159000000</v>
      </c>
      <c r="I54" s="10">
        <f t="shared" si="5"/>
        <v>10197000000</v>
      </c>
      <c r="J54" s="10">
        <f t="shared" si="6"/>
        <v>36565000000</v>
      </c>
      <c r="K54" s="10">
        <f t="shared" si="7"/>
        <v>-116038000000</v>
      </c>
      <c r="L54" s="10">
        <f t="shared" si="8"/>
        <v>14980000000</v>
      </c>
      <c r="M54" s="10">
        <f t="shared" si="9"/>
        <v>1450000000</v>
      </c>
    </row>
    <row r="55" spans="1:13" x14ac:dyDescent="0.25">
      <c r="A55" s="5">
        <v>42736</v>
      </c>
      <c r="B55" s="10">
        <f t="shared" si="3"/>
        <v>-195048000000</v>
      </c>
      <c r="C55" s="10">
        <f t="shared" si="4"/>
        <v>70582000000</v>
      </c>
      <c r="D55" s="10">
        <f t="shared" si="0"/>
        <v>59328000000</v>
      </c>
      <c r="E55" s="10">
        <f t="shared" si="1"/>
        <v>-20325000000</v>
      </c>
      <c r="F55" s="10">
        <f t="shared" si="2"/>
        <v>-85463000000</v>
      </c>
      <c r="I55" s="10">
        <f t="shared" si="5"/>
        <v>10767000000</v>
      </c>
      <c r="J55" s="10">
        <f t="shared" si="6"/>
        <v>-25352000000</v>
      </c>
      <c r="K55" s="10">
        <f t="shared" si="7"/>
        <v>-421000000</v>
      </c>
      <c r="L55" s="10">
        <f t="shared" si="8"/>
        <v>-62765000000</v>
      </c>
      <c r="M55" s="10">
        <f t="shared" si="9"/>
        <v>-241000000</v>
      </c>
    </row>
    <row r="56" spans="1:13" x14ac:dyDescent="0.25">
      <c r="A56" s="5">
        <v>42826</v>
      </c>
      <c r="B56" s="10">
        <f t="shared" si="3"/>
        <v>-201580000000</v>
      </c>
      <c r="C56" s="10">
        <f t="shared" si="4"/>
        <v>70789000000</v>
      </c>
      <c r="D56" s="10">
        <f t="shared" si="0"/>
        <v>57293000000</v>
      </c>
      <c r="E56" s="10">
        <f t="shared" si="1"/>
        <v>-30443000000</v>
      </c>
      <c r="F56" s="10">
        <f t="shared" si="2"/>
        <v>-103941000000</v>
      </c>
      <c r="I56" s="10">
        <f t="shared" si="5"/>
        <v>-7733000000</v>
      </c>
      <c r="J56" s="10">
        <f t="shared" si="6"/>
        <v>63069000000</v>
      </c>
      <c r="K56" s="10">
        <f t="shared" si="7"/>
        <v>-170473000000</v>
      </c>
      <c r="L56" s="10">
        <f t="shared" si="8"/>
        <v>-10378000000</v>
      </c>
      <c r="M56" s="10">
        <f t="shared" si="9"/>
        <v>150000000</v>
      </c>
    </row>
    <row r="57" spans="1:13" x14ac:dyDescent="0.25">
      <c r="A57" s="5">
        <v>42917</v>
      </c>
      <c r="B57" s="10">
        <f t="shared" si="3"/>
        <v>-194776000000</v>
      </c>
      <c r="C57" s="10">
        <f t="shared" si="4"/>
        <v>67937000000</v>
      </c>
      <c r="D57" s="10">
        <f t="shared" si="0"/>
        <v>68358000000</v>
      </c>
      <c r="E57" s="10">
        <f t="shared" si="1"/>
        <v>-27286000000</v>
      </c>
      <c r="F57" s="10">
        <f t="shared" si="2"/>
        <v>-85767000000</v>
      </c>
      <c r="I57" s="10">
        <f t="shared" si="5"/>
        <v>22873000000</v>
      </c>
      <c r="J57" s="10">
        <f t="shared" si="6"/>
        <v>-17167000000</v>
      </c>
      <c r="K57" s="10">
        <f t="shared" si="7"/>
        <v>-138096000000</v>
      </c>
      <c r="L57" s="10">
        <f t="shared" si="8"/>
        <v>-12190000000</v>
      </c>
      <c r="M57" s="10">
        <f t="shared" si="9"/>
        <v>-61000000</v>
      </c>
    </row>
    <row r="58" spans="1:13" x14ac:dyDescent="0.25">
      <c r="A58" s="5">
        <v>43009</v>
      </c>
      <c r="B58" s="10">
        <f t="shared" si="3"/>
        <v>-207940000000</v>
      </c>
      <c r="C58" s="10">
        <f t="shared" si="4"/>
        <v>73095000000</v>
      </c>
      <c r="D58" s="10">
        <f t="shared" si="0"/>
        <v>72963000000</v>
      </c>
      <c r="E58" s="10">
        <f t="shared" si="1"/>
        <v>-30564000000</v>
      </c>
      <c r="F58" s="10">
        <f t="shared" si="2"/>
        <v>-92446000000</v>
      </c>
      <c r="I58" s="10">
        <f t="shared" si="5"/>
        <v>2684000000</v>
      </c>
      <c r="J58" s="10">
        <f t="shared" si="6"/>
        <v>-30243000000</v>
      </c>
      <c r="K58" s="10">
        <f t="shared" si="7"/>
        <v>68603000000</v>
      </c>
      <c r="L58" s="10">
        <f t="shared" si="8"/>
        <v>-88721000000</v>
      </c>
      <c r="M58" s="10">
        <f t="shared" si="9"/>
        <v>-1539000000</v>
      </c>
    </row>
    <row r="59" spans="1:13" x14ac:dyDescent="0.25">
      <c r="A59" s="5">
        <v>43101</v>
      </c>
      <c r="B59" s="10">
        <f t="shared" si="3"/>
        <v>-217966000000</v>
      </c>
      <c r="C59" s="10">
        <f t="shared" si="4"/>
        <v>78746000000</v>
      </c>
      <c r="D59" s="10">
        <f t="shared" si="0"/>
        <v>69931000000</v>
      </c>
      <c r="E59" s="10">
        <f t="shared" si="1"/>
        <v>-27540000000</v>
      </c>
      <c r="F59" s="10">
        <f t="shared" si="2"/>
        <v>-96829000000</v>
      </c>
      <c r="I59" s="10">
        <f t="shared" si="5"/>
        <v>-93839000000</v>
      </c>
      <c r="J59" s="10">
        <f t="shared" si="6"/>
        <v>44094000000</v>
      </c>
      <c r="K59" s="10">
        <f t="shared" si="7"/>
        <v>-56207000000</v>
      </c>
      <c r="L59" s="10">
        <f t="shared" si="8"/>
        <v>13578000000</v>
      </c>
      <c r="M59" s="10">
        <f t="shared" si="9"/>
        <v>-7000000</v>
      </c>
    </row>
    <row r="60" spans="1:13" x14ac:dyDescent="0.25">
      <c r="A60" s="5">
        <v>43191</v>
      </c>
      <c r="B60" s="10">
        <f t="shared" si="3"/>
        <v>-206935000000</v>
      </c>
      <c r="C60" s="10">
        <f t="shared" si="4"/>
        <v>74066000000</v>
      </c>
      <c r="D60" s="10">
        <f t="shared" si="0"/>
        <v>67096000000</v>
      </c>
      <c r="E60" s="10">
        <f t="shared" si="1"/>
        <v>-28951000000</v>
      </c>
      <c r="F60" s="10">
        <f t="shared" si="2"/>
        <v>-94724000000</v>
      </c>
      <c r="I60" s="10">
        <f t="shared" si="5"/>
        <v>-61363000000</v>
      </c>
      <c r="J60" s="10">
        <f t="shared" si="6"/>
        <v>-29247000000</v>
      </c>
      <c r="K60" s="10">
        <f t="shared" si="7"/>
        <v>50498000000</v>
      </c>
      <c r="L60" s="10">
        <f t="shared" si="8"/>
        <v>22489000000</v>
      </c>
      <c r="M60" s="10">
        <f t="shared" si="9"/>
        <v>3068000000</v>
      </c>
    </row>
    <row r="61" spans="1:13" x14ac:dyDescent="0.25">
      <c r="A61" s="5">
        <v>43282</v>
      </c>
      <c r="B61" s="10">
        <f t="shared" si="3"/>
        <v>-225421000000</v>
      </c>
      <c r="C61" s="10">
        <f t="shared" si="4"/>
        <v>76315000000</v>
      </c>
      <c r="D61" s="10">
        <f t="shared" si="0"/>
        <v>58304000000</v>
      </c>
      <c r="E61" s="10">
        <f t="shared" si="1"/>
        <v>-28023000000</v>
      </c>
      <c r="F61" s="10">
        <f t="shared" si="2"/>
        <v>-118825000000</v>
      </c>
      <c r="I61" s="10">
        <f t="shared" si="5"/>
        <v>-56228000000</v>
      </c>
      <c r="J61" s="10">
        <f t="shared" si="6"/>
        <v>122634000000</v>
      </c>
      <c r="K61" s="10">
        <f t="shared" si="7"/>
        <v>-41312000000</v>
      </c>
      <c r="L61" s="10">
        <f t="shared" si="8"/>
        <v>-13661000000</v>
      </c>
      <c r="M61" s="10">
        <f t="shared" si="9"/>
        <v>-177000000</v>
      </c>
    </row>
    <row r="62" spans="1:13" x14ac:dyDescent="0.25">
      <c r="A62" s="5">
        <v>43374</v>
      </c>
      <c r="B62" s="10">
        <f t="shared" si="3"/>
        <v>-228427000000</v>
      </c>
      <c r="C62" s="10">
        <f t="shared" si="4"/>
        <v>72126000000</v>
      </c>
      <c r="D62" s="10">
        <f t="shared" si="0"/>
        <v>59944000000</v>
      </c>
      <c r="E62" s="10">
        <f t="shared" si="1"/>
        <v>-32259000000</v>
      </c>
      <c r="F62" s="10">
        <f t="shared" si="2"/>
        <v>-128616000000</v>
      </c>
      <c r="I62" s="10">
        <f t="shared" si="5"/>
        <v>-134008000000</v>
      </c>
      <c r="J62" s="10">
        <f t="shared" si="6"/>
        <v>-123097000000</v>
      </c>
      <c r="K62" s="10">
        <f t="shared" si="7"/>
        <v>111424000000</v>
      </c>
      <c r="L62" s="10">
        <f t="shared" si="8"/>
        <v>-43215000000</v>
      </c>
      <c r="M62" s="10">
        <f t="shared" si="9"/>
        <v>2105000000</v>
      </c>
    </row>
    <row r="63" spans="1:13" x14ac:dyDescent="0.25">
      <c r="A63" s="5">
        <v>43466</v>
      </c>
      <c r="B63" s="10">
        <f t="shared" si="3"/>
        <v>-215095000000</v>
      </c>
      <c r="C63" s="10">
        <f t="shared" si="4"/>
        <v>70585000000</v>
      </c>
      <c r="D63" s="10">
        <f t="shared" si="0"/>
        <v>64392000000</v>
      </c>
      <c r="E63" s="10">
        <f t="shared" si="1"/>
        <v>-34969000000</v>
      </c>
      <c r="F63" s="10">
        <f t="shared" si="2"/>
        <v>-115087000000</v>
      </c>
      <c r="I63" s="10">
        <f t="shared" si="5"/>
        <v>-109230000000</v>
      </c>
      <c r="J63" s="10">
        <f t="shared" si="6"/>
        <v>195183000000</v>
      </c>
      <c r="K63" s="10">
        <f t="shared" si="7"/>
        <v>-232709000000</v>
      </c>
      <c r="L63" s="10">
        <f t="shared" si="8"/>
        <v>71315000000</v>
      </c>
      <c r="M63" s="10">
        <f t="shared" si="9"/>
        <v>208000000</v>
      </c>
    </row>
    <row r="64" spans="1:13" x14ac:dyDescent="0.25">
      <c r="A64" s="5">
        <v>43556</v>
      </c>
      <c r="B64" s="10">
        <f t="shared" si="3"/>
        <v>-225294000000</v>
      </c>
      <c r="C64" s="10">
        <f t="shared" si="4"/>
        <v>75775000000</v>
      </c>
      <c r="D64" s="10">
        <f t="shared" si="0"/>
        <v>64583000000</v>
      </c>
      <c r="E64" s="10">
        <f t="shared" si="1"/>
        <v>-32672000000</v>
      </c>
      <c r="F64" s="10">
        <f t="shared" si="2"/>
        <v>-117608000000</v>
      </c>
      <c r="I64" s="10">
        <f t="shared" si="5"/>
        <v>-29913000000</v>
      </c>
      <c r="J64" s="10">
        <f t="shared" si="6"/>
        <v>-115769000000</v>
      </c>
      <c r="K64" s="10">
        <f t="shared" si="7"/>
        <v>-11747000000</v>
      </c>
      <c r="L64" s="10">
        <f t="shared" si="8"/>
        <v>-77628000000</v>
      </c>
      <c r="M64" s="10">
        <f t="shared" si="9"/>
        <v>2359000000</v>
      </c>
    </row>
    <row r="65" spans="1:13" x14ac:dyDescent="0.25">
      <c r="A65" s="5">
        <v>43647</v>
      </c>
      <c r="B65" s="10">
        <f t="shared" si="3"/>
        <v>-216663000000</v>
      </c>
      <c r="C65" s="10">
        <f t="shared" si="4"/>
        <v>75150000000</v>
      </c>
      <c r="D65" s="10">
        <f t="shared" si="0"/>
        <v>61334000000</v>
      </c>
      <c r="E65" s="10">
        <f t="shared" si="1"/>
        <v>-29873000000</v>
      </c>
      <c r="F65" s="10">
        <f t="shared" si="2"/>
        <v>-110052000000</v>
      </c>
      <c r="I65" s="10">
        <f t="shared" si="5"/>
        <v>-76831000000</v>
      </c>
      <c r="J65" s="10">
        <f t="shared" si="6"/>
        <v>74206000000</v>
      </c>
      <c r="K65" s="10">
        <f t="shared" si="7"/>
        <v>-169326000000</v>
      </c>
      <c r="L65" s="10">
        <f t="shared" si="8"/>
        <v>34234000000</v>
      </c>
      <c r="M65" s="10">
        <f t="shared" si="9"/>
        <v>1882000000</v>
      </c>
    </row>
    <row r="66" spans="1:13" x14ac:dyDescent="0.25">
      <c r="A66" s="5">
        <v>43739</v>
      </c>
      <c r="B66" s="10">
        <f t="shared" si="3"/>
        <v>-200209000000</v>
      </c>
      <c r="C66" s="10">
        <f t="shared" si="4"/>
        <v>76479000000</v>
      </c>
      <c r="D66" s="10">
        <f t="shared" si="0"/>
        <v>57091000000</v>
      </c>
      <c r="E66" s="10">
        <f t="shared" si="1"/>
        <v>-32578000000</v>
      </c>
      <c r="F66" s="10">
        <f t="shared" si="2"/>
        <v>-99217000000</v>
      </c>
      <c r="I66" s="10">
        <f t="shared" si="5"/>
        <v>14915000000</v>
      </c>
      <c r="J66" s="10">
        <f t="shared" si="6"/>
        <v>112503000000</v>
      </c>
      <c r="K66" s="10">
        <f t="shared" si="7"/>
        <v>-97262000000</v>
      </c>
      <c r="L66" s="10">
        <f t="shared" si="8"/>
        <v>-103286000000</v>
      </c>
      <c r="M66" s="10">
        <f t="shared" si="9"/>
        <v>210000000</v>
      </c>
    </row>
    <row r="67" spans="1:13" x14ac:dyDescent="0.25">
      <c r="A67" s="5">
        <v>43831</v>
      </c>
      <c r="B67" s="10">
        <f t="shared" si="3"/>
        <v>-195301000000</v>
      </c>
      <c r="C67" s="10">
        <f t="shared" si="4"/>
        <v>69434000000</v>
      </c>
      <c r="D67" s="10">
        <f t="shared" si="0"/>
        <v>59002000000</v>
      </c>
      <c r="E67" s="10">
        <f t="shared" si="1"/>
        <v>-31468000000</v>
      </c>
      <c r="F67" s="10">
        <f t="shared" si="2"/>
        <v>-98333000000</v>
      </c>
      <c r="I67" s="10">
        <f t="shared" si="5"/>
        <v>-19870000000</v>
      </c>
      <c r="J67" s="10">
        <f t="shared" si="6"/>
        <v>-7461000000</v>
      </c>
      <c r="K67" s="10">
        <f t="shared" si="7"/>
        <v>83220000000</v>
      </c>
      <c r="L67" s="10">
        <f t="shared" si="8"/>
        <v>-197714000000</v>
      </c>
      <c r="M67" s="10">
        <f t="shared" si="9"/>
        <v>-245000000</v>
      </c>
    </row>
    <row r="68" spans="1:13" x14ac:dyDescent="0.25">
      <c r="A68" s="5">
        <v>43922</v>
      </c>
      <c r="B68" s="10">
        <f t="shared" si="3"/>
        <v>-223332000000</v>
      </c>
      <c r="C68" s="10">
        <f t="shared" si="4"/>
        <v>68289000000</v>
      </c>
      <c r="D68" s="10">
        <f t="shared" si="0"/>
        <v>35997000000</v>
      </c>
      <c r="E68" s="10">
        <f t="shared" si="1"/>
        <v>-29009000000</v>
      </c>
      <c r="F68" s="10">
        <f t="shared" si="2"/>
        <v>-148055000000</v>
      </c>
      <c r="I68" s="10">
        <f t="shared" si="5"/>
        <v>129909000000</v>
      </c>
      <c r="J68" s="10">
        <f t="shared" si="6"/>
        <v>-43901000000</v>
      </c>
      <c r="K68" s="10">
        <f t="shared" si="7"/>
        <v>-244580000000</v>
      </c>
      <c r="L68" s="10">
        <f t="shared" si="8"/>
        <v>90700000000</v>
      </c>
      <c r="M68" s="10">
        <f t="shared" si="9"/>
        <v>4960000000</v>
      </c>
    </row>
    <row r="69" spans="1:13" x14ac:dyDescent="0.25">
      <c r="A69" s="5">
        <v>44013</v>
      </c>
      <c r="B69" s="10">
        <f t="shared" si="3"/>
        <v>-242118000000</v>
      </c>
      <c r="C69" s="10">
        <f t="shared" si="4"/>
        <v>64389000000</v>
      </c>
      <c r="D69" s="10">
        <f t="shared" si="0"/>
        <v>43531000000</v>
      </c>
      <c r="E69" s="10">
        <f t="shared" si="1"/>
        <v>-32855000000</v>
      </c>
      <c r="F69" s="10">
        <f t="shared" si="2"/>
        <v>-167053000000</v>
      </c>
      <c r="I69" s="10">
        <f t="shared" si="5"/>
        <v>18369000000</v>
      </c>
      <c r="J69" s="10">
        <f t="shared" si="6"/>
        <v>-4044000000</v>
      </c>
      <c r="K69" s="10">
        <f t="shared" si="7"/>
        <v>-29650000000</v>
      </c>
      <c r="L69" s="10">
        <f t="shared" si="8"/>
        <v>-192459000000</v>
      </c>
      <c r="M69" s="10">
        <f t="shared" si="9"/>
        <v>1820000000</v>
      </c>
    </row>
    <row r="70" spans="1:13" x14ac:dyDescent="0.25">
      <c r="A70" s="5">
        <v>44105</v>
      </c>
      <c r="B70" s="10">
        <f t="shared" si="3"/>
        <v>-252124000000</v>
      </c>
      <c r="C70" s="10">
        <f t="shared" si="4"/>
        <v>64721000000</v>
      </c>
      <c r="D70" s="10">
        <f t="shared" si="0"/>
        <v>39186000000</v>
      </c>
      <c r="E70" s="10">
        <f t="shared" si="1"/>
        <v>-31842000000</v>
      </c>
      <c r="F70" s="10">
        <f t="shared" si="2"/>
        <v>-180059000000</v>
      </c>
      <c r="I70" s="10">
        <f t="shared" si="5"/>
        <v>16856000000</v>
      </c>
      <c r="J70" s="10">
        <f t="shared" si="6"/>
        <v>-236014000000</v>
      </c>
      <c r="K70" s="10">
        <f t="shared" si="7"/>
        <v>-57760000000</v>
      </c>
      <c r="L70" s="10">
        <f t="shared" si="8"/>
        <v>18567000000</v>
      </c>
      <c r="M70" s="10">
        <f t="shared" si="9"/>
        <v>2438000000</v>
      </c>
    </row>
    <row r="71" spans="1:13" x14ac:dyDescent="0.25">
      <c r="A71" s="5">
        <v>44197</v>
      </c>
      <c r="B71" s="10">
        <f t="shared" si="3"/>
        <v>-260469000000</v>
      </c>
      <c r="C71" s="10">
        <f t="shared" si="4"/>
        <v>66356000000</v>
      </c>
      <c r="D71" s="10">
        <f t="shared" si="0"/>
        <v>36799000000</v>
      </c>
      <c r="E71" s="10">
        <f t="shared" si="1"/>
        <v>-31597000000</v>
      </c>
      <c r="F71" s="10">
        <f t="shared" si="2"/>
        <v>-188911000000</v>
      </c>
      <c r="I71" s="10">
        <f t="shared" si="5"/>
        <v>4144000000</v>
      </c>
      <c r="J71" s="10">
        <f t="shared" si="6"/>
        <v>-5037000000</v>
      </c>
      <c r="K71" s="10">
        <f t="shared" si="7"/>
        <v>-51179000000</v>
      </c>
      <c r="L71" s="10">
        <f t="shared" si="8"/>
        <v>-144505000000</v>
      </c>
      <c r="M71" s="10">
        <f t="shared" si="9"/>
        <v>-2100000000</v>
      </c>
    </row>
    <row r="72" spans="1:13" x14ac:dyDescent="0.25">
      <c r="A72" s="5">
        <v>44287</v>
      </c>
      <c r="B72" s="10">
        <f t="shared" si="3"/>
        <v>-266048000000</v>
      </c>
      <c r="C72" s="10">
        <f t="shared" si="4"/>
        <v>63966000000</v>
      </c>
      <c r="D72" s="10">
        <f t="shared" si="0"/>
        <v>23476000000</v>
      </c>
      <c r="E72" s="10">
        <f t="shared" si="1"/>
        <v>-30610000000</v>
      </c>
      <c r="F72" s="10">
        <f t="shared" si="2"/>
        <v>-209216000000</v>
      </c>
      <c r="I72" s="10">
        <f t="shared" si="5"/>
        <v>2233000000</v>
      </c>
      <c r="J72" s="10">
        <f t="shared" si="6"/>
        <v>67427000000</v>
      </c>
      <c r="K72" s="10">
        <f t="shared" si="7"/>
        <v>-38396000000</v>
      </c>
      <c r="L72" s="10">
        <f t="shared" si="8"/>
        <v>-229938000000</v>
      </c>
      <c r="M72" s="10">
        <f t="shared" si="9"/>
        <v>477000000</v>
      </c>
    </row>
    <row r="73" spans="1:13" x14ac:dyDescent="0.25">
      <c r="A73" s="5">
        <v>44378</v>
      </c>
      <c r="B73" s="10">
        <f t="shared" si="3"/>
        <v>-271100000000</v>
      </c>
      <c r="C73" s="10">
        <f t="shared" si="4"/>
        <v>54687000000</v>
      </c>
      <c r="D73" s="10">
        <f t="shared" si="0"/>
        <v>23988000000</v>
      </c>
      <c r="E73" s="10">
        <f t="shared" si="1"/>
        <v>-40103000000</v>
      </c>
      <c r="F73" s="10">
        <f t="shared" si="2"/>
        <v>-232528000000</v>
      </c>
      <c r="I73" s="10">
        <f t="shared" si="5"/>
        <v>-79535000000</v>
      </c>
      <c r="J73" s="10">
        <f t="shared" si="6"/>
        <v>-17363000000</v>
      </c>
      <c r="K73" s="10">
        <f t="shared" si="7"/>
        <v>120016000000</v>
      </c>
      <c r="L73" s="10">
        <f t="shared" si="8"/>
        <v>-352366000000</v>
      </c>
      <c r="M73" s="10">
        <f t="shared" si="9"/>
        <v>112603000000</v>
      </c>
    </row>
    <row r="74" spans="1:13" x14ac:dyDescent="0.25">
      <c r="A74" s="5">
        <v>44470</v>
      </c>
      <c r="B74" s="10">
        <f t="shared" si="3"/>
        <v>-285572000000</v>
      </c>
      <c r="C74" s="10">
        <f t="shared" si="4"/>
        <v>60907000000</v>
      </c>
      <c r="D74" s="10">
        <f t="shared" si="0"/>
        <v>32985000000</v>
      </c>
      <c r="E74" s="10">
        <f t="shared" si="1"/>
        <v>-36296000000</v>
      </c>
      <c r="F74" s="10">
        <f t="shared" si="2"/>
        <v>-227976000000</v>
      </c>
      <c r="I74" s="10">
        <f t="shared" si="5"/>
        <v>-62646000000</v>
      </c>
      <c r="J74" s="10">
        <f t="shared" si="6"/>
        <v>205296000000</v>
      </c>
      <c r="K74" s="10">
        <f t="shared" si="7"/>
        <v>-183326000000</v>
      </c>
      <c r="L74" s="10">
        <f t="shared" si="8"/>
        <v>-135370000000</v>
      </c>
      <c r="M74" s="10">
        <f t="shared" si="9"/>
        <v>3013000000</v>
      </c>
    </row>
    <row r="75" spans="1:13" x14ac:dyDescent="0.25">
      <c r="A75" s="5">
        <v>44562</v>
      </c>
      <c r="B75" s="10">
        <f t="shared" si="3"/>
        <v>-329574000000</v>
      </c>
      <c r="C75" s="10">
        <f t="shared" si="4"/>
        <v>61892000000</v>
      </c>
      <c r="D75" s="10">
        <f t="shared" si="0"/>
        <v>22840000000</v>
      </c>
      <c r="E75" s="10">
        <f t="shared" si="1"/>
        <v>-37717000000</v>
      </c>
      <c r="F75" s="10">
        <f t="shared" si="2"/>
        <v>-282559000000</v>
      </c>
      <c r="I75" s="10">
        <f t="shared" si="5"/>
        <v>8363000000</v>
      </c>
      <c r="J75" s="10">
        <f t="shared" si="6"/>
        <v>205488000000</v>
      </c>
      <c r="K75" s="10">
        <f t="shared" si="7"/>
        <v>-277874000000</v>
      </c>
      <c r="L75" s="10">
        <f t="shared" si="8"/>
        <v>-220743000000</v>
      </c>
      <c r="M75" s="10">
        <f t="shared" si="9"/>
        <v>932000000</v>
      </c>
    </row>
    <row r="76" spans="1:13" x14ac:dyDescent="0.25">
      <c r="A76" s="5">
        <v>44652</v>
      </c>
      <c r="B76" s="10">
        <f t="shared" si="3"/>
        <v>-305420000000</v>
      </c>
      <c r="C76" s="10">
        <f t="shared" si="4"/>
        <v>60601000000</v>
      </c>
      <c r="D76" s="10">
        <f t="shared" si="0"/>
        <v>32952000000</v>
      </c>
      <c r="E76" s="10">
        <f t="shared" si="1"/>
        <v>-43330000000</v>
      </c>
      <c r="F76" s="10">
        <f t="shared" si="2"/>
        <v>-255197000000</v>
      </c>
      <c r="I76" s="10">
        <f t="shared" si="5"/>
        <v>30641000000</v>
      </c>
      <c r="J76" s="10">
        <f t="shared" si="6"/>
        <v>-101290000000</v>
      </c>
      <c r="K76" s="10">
        <f t="shared" si="7"/>
        <v>-46184000000</v>
      </c>
      <c r="L76" s="10">
        <f t="shared" si="8"/>
        <v>34493000000</v>
      </c>
      <c r="M76" s="10">
        <f t="shared" si="9"/>
        <v>1181000000</v>
      </c>
    </row>
    <row r="77" spans="1:13" x14ac:dyDescent="0.25">
      <c r="A77" s="5">
        <v>44743</v>
      </c>
      <c r="B77" s="10">
        <f t="shared" si="3"/>
        <v>-265055000000</v>
      </c>
      <c r="C77" s="10">
        <f t="shared" si="4"/>
        <v>61919000000</v>
      </c>
      <c r="D77" s="10">
        <f t="shared" si="0"/>
        <v>35597000000</v>
      </c>
      <c r="E77" s="10">
        <f t="shared" si="1"/>
        <v>-57794000000</v>
      </c>
      <c r="F77" s="10">
        <f t="shared" si="2"/>
        <v>-225333000000</v>
      </c>
      <c r="I77" s="10">
        <f t="shared" si="5"/>
        <v>-97739000000</v>
      </c>
      <c r="J77" s="10">
        <f t="shared" si="6"/>
        <v>169494000000</v>
      </c>
      <c r="K77" s="10">
        <f t="shared" si="7"/>
        <v>-161127000000</v>
      </c>
      <c r="L77" s="10">
        <f t="shared" si="8"/>
        <v>-147426000000</v>
      </c>
      <c r="M77" s="10">
        <f t="shared" si="9"/>
        <v>797000000</v>
      </c>
    </row>
    <row r="78" spans="1:13" x14ac:dyDescent="0.25">
      <c r="A78" s="5">
        <v>44835</v>
      </c>
      <c r="B78" s="10">
        <f t="shared" si="3"/>
        <v>-274516000000</v>
      </c>
      <c r="C78" s="10">
        <f t="shared" si="4"/>
        <v>66424000000</v>
      </c>
      <c r="D78" s="10">
        <f t="shared" si="0"/>
        <v>27329000000</v>
      </c>
      <c r="E78" s="10">
        <f t="shared" si="1"/>
        <v>-49283000000</v>
      </c>
      <c r="F78" s="10">
        <f t="shared" si="2"/>
        <v>-230046000000</v>
      </c>
      <c r="I78" s="10">
        <f t="shared" si="5"/>
        <v>30690000000</v>
      </c>
      <c r="J78" s="10">
        <f t="shared" si="6"/>
        <v>-116814000000</v>
      </c>
      <c r="K78" s="10">
        <f t="shared" si="7"/>
        <v>-110037000000</v>
      </c>
      <c r="L78" s="10">
        <f t="shared" si="8"/>
        <v>-679000000</v>
      </c>
      <c r="M78" s="10">
        <f t="shared" si="9"/>
        <v>2903000000</v>
      </c>
    </row>
    <row r="79" spans="1:13" x14ac:dyDescent="0.25">
      <c r="A79" s="5">
        <v>44927</v>
      </c>
      <c r="B79" s="10">
        <f t="shared" si="3"/>
        <v>-265178000000</v>
      </c>
      <c r="C79" s="10">
        <f t="shared" si="4"/>
        <v>68590000000</v>
      </c>
      <c r="D79" s="10">
        <f t="shared" si="0"/>
        <v>19229000000</v>
      </c>
      <c r="E79" s="10">
        <f t="shared" si="1"/>
        <v>-50701000000</v>
      </c>
      <c r="F79" s="10">
        <f t="shared" si="2"/>
        <v>-228060000000</v>
      </c>
      <c r="I79" s="10">
        <f t="shared" si="5"/>
        <v>-4871000000</v>
      </c>
      <c r="J79" s="10">
        <f t="shared" si="6"/>
        <v>-123646000000</v>
      </c>
      <c r="K79" s="10">
        <f t="shared" si="7"/>
        <v>-266173000000</v>
      </c>
      <c r="L79" s="10">
        <f t="shared" si="8"/>
        <v>-3895000000</v>
      </c>
      <c r="M79" s="10">
        <f t="shared" si="9"/>
        <v>778000000</v>
      </c>
    </row>
    <row r="80" spans="1:13" x14ac:dyDescent="0.25">
      <c r="A80" s="5">
        <v>45017</v>
      </c>
      <c r="B80" s="10">
        <f t="shared" si="3"/>
        <v>-272198000000</v>
      </c>
      <c r="C80" s="10">
        <f t="shared" si="4"/>
        <v>70111000000</v>
      </c>
      <c r="D80" s="10">
        <f t="shared" si="0"/>
        <v>17522000000</v>
      </c>
      <c r="E80" s="10">
        <f t="shared" si="1"/>
        <v>-50332000000</v>
      </c>
      <c r="F80" s="10">
        <f t="shared" si="2"/>
        <v>-234897000000</v>
      </c>
      <c r="I80" s="10">
        <f t="shared" si="5"/>
        <v>-70342000000</v>
      </c>
      <c r="J80" s="10">
        <f t="shared" si="6"/>
        <v>-7202000000</v>
      </c>
      <c r="K80" s="10">
        <f t="shared" si="7"/>
        <v>-393368000000</v>
      </c>
      <c r="L80" s="10">
        <f t="shared" si="8"/>
        <v>205257000000</v>
      </c>
      <c r="M80" s="10">
        <f t="shared" si="9"/>
        <v>272000000</v>
      </c>
    </row>
    <row r="81" spans="1:13" x14ac:dyDescent="0.25">
      <c r="A81" s="5">
        <v>45108</v>
      </c>
      <c r="B81" s="10">
        <f t="shared" si="3"/>
        <v>-256273000000</v>
      </c>
      <c r="C81" s="10">
        <f t="shared" si="4"/>
        <v>73784000000</v>
      </c>
      <c r="D81" s="10">
        <f t="shared" si="0"/>
        <v>16189000000</v>
      </c>
      <c r="E81" s="10">
        <f t="shared" si="1"/>
        <v>-54492000000</v>
      </c>
      <c r="F81" s="10">
        <f t="shared" si="2"/>
        <v>-220792000000</v>
      </c>
      <c r="I81" s="10">
        <f t="shared" si="5"/>
        <v>39778000000</v>
      </c>
      <c r="J81" s="10">
        <f t="shared" si="6"/>
        <v>30666000000</v>
      </c>
      <c r="K81" s="10">
        <f t="shared" si="7"/>
        <v>-247739000000</v>
      </c>
      <c r="L81" s="10">
        <f t="shared" si="8"/>
        <v>-38515000000</v>
      </c>
      <c r="M81" s="10">
        <f t="shared" si="9"/>
        <v>400000000</v>
      </c>
    </row>
    <row r="82" spans="1:13" x14ac:dyDescent="0.25">
      <c r="A82" s="5">
        <v>45200</v>
      </c>
      <c r="B82" s="10">
        <f t="shared" si="3"/>
        <v>-263846000000</v>
      </c>
      <c r="C82" s="10">
        <f t="shared" si="4"/>
        <v>70805000000</v>
      </c>
      <c r="D82" s="10">
        <f t="shared" si="0"/>
        <v>-297000000</v>
      </c>
      <c r="E82" s="10">
        <f t="shared" si="1"/>
        <v>-50914000000</v>
      </c>
      <c r="F82" s="10">
        <f t="shared" si="2"/>
        <v>-244252000000</v>
      </c>
      <c r="I82" s="10">
        <f t="shared" si="5"/>
        <v>24573000000</v>
      </c>
      <c r="J82" s="10">
        <f t="shared" si="6"/>
        <v>57827000000</v>
      </c>
      <c r="K82" s="10">
        <f t="shared" si="7"/>
        <v>-234467000000</v>
      </c>
      <c r="L82" s="10">
        <f t="shared" si="8"/>
        <v>-25352000000</v>
      </c>
      <c r="M82" s="10">
        <f t="shared" si="9"/>
        <v>-1408000000</v>
      </c>
    </row>
    <row r="83" spans="1:13" x14ac:dyDescent="0.25">
      <c r="A83" s="5">
        <v>45292</v>
      </c>
      <c r="B83" s="10">
        <f t="shared" si="3"/>
        <v>-278152000000</v>
      </c>
      <c r="C83" s="10">
        <f t="shared" si="4"/>
        <v>78377000000</v>
      </c>
      <c r="D83" s="10">
        <f t="shared" si="0"/>
        <v>-10219000000</v>
      </c>
      <c r="E83" s="10">
        <f t="shared" si="1"/>
        <v>-50861000000</v>
      </c>
      <c r="F83" s="10">
        <f t="shared" si="2"/>
        <v>-260855000000</v>
      </c>
      <c r="I83" s="10">
        <f t="shared" si="5"/>
        <v>31541000000</v>
      </c>
      <c r="J83" s="10">
        <f t="shared" si="6"/>
        <v>142645000000</v>
      </c>
      <c r="K83" s="10">
        <f t="shared" si="7"/>
        <v>-262536000000</v>
      </c>
      <c r="L83" s="10">
        <f t="shared" si="8"/>
        <v>4035000000</v>
      </c>
      <c r="M83" s="10">
        <f t="shared" si="9"/>
        <v>2509000000</v>
      </c>
    </row>
    <row r="84" spans="1:13" x14ac:dyDescent="0.25">
      <c r="A84" s="5">
        <v>45383</v>
      </c>
      <c r="B84" s="10">
        <f t="shared" si="3"/>
        <v>-299150000000</v>
      </c>
      <c r="C84" s="10">
        <f t="shared" si="4"/>
        <v>77692000000</v>
      </c>
      <c r="D84" s="10">
        <f t="shared" si="0"/>
        <v>-11209000000</v>
      </c>
      <c r="E84" s="10">
        <f t="shared" si="1"/>
        <v>-53644000000</v>
      </c>
      <c r="F84" s="10">
        <f t="shared" si="2"/>
        <v>-286311000000</v>
      </c>
      <c r="I84" s="10">
        <f t="shared" si="5"/>
        <v>-68845000000</v>
      </c>
      <c r="J84" s="10">
        <f t="shared" si="6"/>
        <v>17987000000</v>
      </c>
      <c r="K84" s="10">
        <f t="shared" si="7"/>
        <v>-64375000000</v>
      </c>
      <c r="L84" s="10">
        <f t="shared" si="8"/>
        <v>-53174000000</v>
      </c>
      <c r="M84" s="10">
        <f t="shared" si="9"/>
        <v>679000000</v>
      </c>
    </row>
    <row r="85" spans="1:13" x14ac:dyDescent="0.25">
      <c r="A85" s="5">
        <v>45474</v>
      </c>
      <c r="B85" s="10">
        <f t="shared" si="3"/>
        <v>-309190000000</v>
      </c>
      <c r="C85" s="10">
        <f t="shared" si="4"/>
        <v>77839000000</v>
      </c>
      <c r="D85" s="10">
        <f t="shared" si="0"/>
        <v>-21225000000</v>
      </c>
      <c r="E85" s="10">
        <f t="shared" si="1"/>
        <v>-73592000000</v>
      </c>
      <c r="F85" s="10">
        <f t="shared" si="2"/>
        <v>-326168000000</v>
      </c>
      <c r="I85" s="10">
        <f t="shared" si="5"/>
        <v>-25543000000</v>
      </c>
      <c r="J85" s="10">
        <f t="shared" si="6"/>
        <v>-160169000000</v>
      </c>
      <c r="K85" s="10">
        <f t="shared" si="7"/>
        <v>-334711000000</v>
      </c>
      <c r="L85" s="10">
        <f t="shared" si="8"/>
        <v>14440000000</v>
      </c>
      <c r="M85" s="10">
        <f t="shared" si="9"/>
        <v>7000000</v>
      </c>
    </row>
    <row r="86" spans="1:13" x14ac:dyDescent="0.25">
      <c r="A86" s="5">
        <v>45566</v>
      </c>
      <c r="B86" s="10">
        <f t="shared" si="3"/>
        <v>-328912000000</v>
      </c>
      <c r="C86" s="10">
        <f t="shared" si="4"/>
        <v>77962000000</v>
      </c>
      <c r="D86" s="10">
        <f t="shared" si="0"/>
        <v>1615000000</v>
      </c>
      <c r="E86" s="10">
        <f t="shared" si="1"/>
        <v>-62633000000</v>
      </c>
      <c r="F86" s="10">
        <f t="shared" si="2"/>
        <v>-311968000000</v>
      </c>
      <c r="I86" s="10">
        <f t="shared" si="5"/>
        <v>87955000000</v>
      </c>
      <c r="J86" s="10">
        <f t="shared" si="6"/>
        <v>-156860000000</v>
      </c>
      <c r="K86" s="10">
        <f t="shared" si="7"/>
        <v>-143034000000</v>
      </c>
      <c r="L86" s="10">
        <f t="shared" si="8"/>
        <v>-117749000000</v>
      </c>
      <c r="M86" s="10">
        <f t="shared" si="9"/>
        <v>-1079000000</v>
      </c>
    </row>
    <row r="87" spans="1:13" x14ac:dyDescent="0.25">
      <c r="A87" s="5">
        <v>45658</v>
      </c>
      <c r="B87" s="10">
        <f t="shared" si="3"/>
        <v>-465784000000</v>
      </c>
      <c r="C87" s="10">
        <f t="shared" si="4"/>
        <v>80286000000</v>
      </c>
      <c r="D87" s="10">
        <f t="shared" si="0"/>
        <v>-2596000000</v>
      </c>
      <c r="E87" s="10">
        <f t="shared" si="1"/>
        <v>-51728000000</v>
      </c>
      <c r="F87" s="10">
        <f t="shared" si="2"/>
        <v>-439822000000</v>
      </c>
      <c r="I87" s="10">
        <f t="shared" si="5"/>
        <v>12393000000</v>
      </c>
      <c r="J87" s="10">
        <f t="shared" si="6"/>
        <v>1786000000</v>
      </c>
      <c r="K87" s="10">
        <f t="shared" si="7"/>
        <v>-314014000000</v>
      </c>
      <c r="L87" s="10">
        <f t="shared" si="8"/>
        <v>-24465000000</v>
      </c>
      <c r="M87" s="10">
        <f t="shared" si="9"/>
        <v>1459000000</v>
      </c>
    </row>
    <row r="88" spans="1:13" x14ac:dyDescent="0.25">
      <c r="A88" s="5">
        <v>45748</v>
      </c>
      <c r="B88" s="10">
        <f t="shared" si="3"/>
        <v>-270415000000</v>
      </c>
      <c r="C88" s="10">
        <f t="shared" si="4"/>
        <v>80603000000</v>
      </c>
      <c r="D88" s="10">
        <f t="shared" si="0"/>
        <v>-5772000000</v>
      </c>
      <c r="E88" s="10">
        <f t="shared" si="1"/>
        <v>-53633000000</v>
      </c>
      <c r="F88" s="10">
        <f t="shared" si="2"/>
        <v>-249217000000</v>
      </c>
      <c r="I88" s="10">
        <f t="shared" si="5"/>
        <v>-102957000000</v>
      </c>
      <c r="J88" s="10">
        <f t="shared" si="6"/>
        <v>-230889000000</v>
      </c>
      <c r="K88" s="10">
        <f t="shared" si="7"/>
        <v>-153341000000</v>
      </c>
      <c r="L88" s="10">
        <f t="shared" si="8"/>
        <v>63786000000</v>
      </c>
      <c r="M88" s="10">
        <f t="shared" si="9"/>
        <v>580000000</v>
      </c>
    </row>
    <row r="90" spans="1:13" ht="15.75" x14ac:dyDescent="0.25">
      <c r="B90" s="9" t="s">
        <v>114</v>
      </c>
      <c r="C90" t="s">
        <v>115</v>
      </c>
      <c r="D90" t="s">
        <v>125</v>
      </c>
      <c r="E90" t="s">
        <v>126</v>
      </c>
      <c r="F90" t="s">
        <v>127</v>
      </c>
      <c r="I90" t="s">
        <v>128</v>
      </c>
      <c r="J90" t="s">
        <v>129</v>
      </c>
      <c r="K90" t="s">
        <v>149</v>
      </c>
      <c r="L90" t="s">
        <v>131</v>
      </c>
      <c r="M90" t="s">
        <v>123</v>
      </c>
    </row>
    <row r="91" spans="1:13" x14ac:dyDescent="0.25">
      <c r="A91" s="1">
        <v>2015</v>
      </c>
      <c r="B91" s="10">
        <f>+SUM(B47:B50)</f>
        <v>-761868000000</v>
      </c>
      <c r="C91" s="10">
        <f>+SUM(C47:C50)</f>
        <v>271092000000</v>
      </c>
      <c r="D91" s="10">
        <f t="shared" ref="D91:F91" si="10">+SUM(D47:D50)</f>
        <v>185204000000</v>
      </c>
      <c r="E91" s="10">
        <f t="shared" si="10"/>
        <v>-102882000000</v>
      </c>
      <c r="F91" s="10">
        <f t="shared" si="10"/>
        <v>-408454000000</v>
      </c>
      <c r="H91" s="1">
        <v>2015</v>
      </c>
      <c r="I91" s="10">
        <f>+SUM(I47:I50)</f>
        <v>-209362000000</v>
      </c>
      <c r="J91" s="10">
        <f t="shared" ref="J91:M91" si="11">+SUM(J47:J50)</f>
        <v>384228000000</v>
      </c>
      <c r="K91" s="10">
        <f t="shared" si="11"/>
        <v>-490983000000</v>
      </c>
      <c r="L91" s="10">
        <f t="shared" si="11"/>
        <v>-36955000000</v>
      </c>
      <c r="M91" s="10">
        <f t="shared" si="11"/>
        <v>-6292000000</v>
      </c>
    </row>
    <row r="92" spans="1:13" x14ac:dyDescent="0.25">
      <c r="A92">
        <v>2019</v>
      </c>
      <c r="B92" s="10">
        <f>+SUM(B63:B66)</f>
        <v>-857261000000</v>
      </c>
      <c r="C92" s="10">
        <f>+SUM(C63:C66)</f>
        <v>297989000000</v>
      </c>
      <c r="D92" s="10">
        <f t="shared" ref="D92:F92" si="12">+SUM(D63:D66)</f>
        <v>247400000000</v>
      </c>
      <c r="E92" s="10">
        <f t="shared" si="12"/>
        <v>-130092000000</v>
      </c>
      <c r="F92" s="10">
        <f t="shared" si="12"/>
        <v>-441964000000</v>
      </c>
      <c r="H92">
        <v>2019</v>
      </c>
      <c r="I92" s="10">
        <f t="shared" ref="I92:M92" si="13">+SUM(I63:I66)</f>
        <v>-201059000000</v>
      </c>
      <c r="J92" s="10">
        <f t="shared" si="13"/>
        <v>266123000000</v>
      </c>
      <c r="K92" s="10">
        <f t="shared" si="13"/>
        <v>-511044000000</v>
      </c>
      <c r="L92" s="10">
        <f t="shared" si="13"/>
        <v>-75365000000</v>
      </c>
      <c r="M92" s="10">
        <f t="shared" si="13"/>
        <v>4659000000</v>
      </c>
    </row>
    <row r="93" spans="1:13" x14ac:dyDescent="0.25">
      <c r="A93">
        <v>2022</v>
      </c>
      <c r="B93" s="10">
        <f>+SUM(B75:B78)</f>
        <v>-1174565000000</v>
      </c>
      <c r="C93" s="10">
        <f>+SUM(C75:C78)</f>
        <v>250836000000</v>
      </c>
      <c r="D93" s="10">
        <f t="shared" ref="D93:F93" si="14">+SUM(D75:D78)</f>
        <v>118718000000</v>
      </c>
      <c r="E93" s="10">
        <f t="shared" si="14"/>
        <v>-188124000000</v>
      </c>
      <c r="F93" s="10">
        <f t="shared" si="14"/>
        <v>-993135000000</v>
      </c>
      <c r="H93">
        <v>2022</v>
      </c>
      <c r="I93" s="10">
        <f t="shared" ref="I93:M93" si="15">+SUM(I75:I78)</f>
        <v>-28045000000</v>
      </c>
      <c r="J93" s="10">
        <f t="shared" si="15"/>
        <v>156878000000</v>
      </c>
      <c r="K93" s="10">
        <f t="shared" si="15"/>
        <v>-595222000000</v>
      </c>
      <c r="L93" s="10">
        <f t="shared" si="15"/>
        <v>-334355000000</v>
      </c>
      <c r="M93" s="10">
        <f t="shared" si="15"/>
        <v>5813000000</v>
      </c>
    </row>
    <row r="94" spans="1:13" x14ac:dyDescent="0.25">
      <c r="A94">
        <v>2024</v>
      </c>
      <c r="B94" s="10">
        <f>+SUM(B83:B86)</f>
        <v>-1215404000000</v>
      </c>
      <c r="C94" s="10">
        <f t="shared" ref="C94:F94" si="16">+SUM(C83:C86)</f>
        <v>311870000000</v>
      </c>
      <c r="D94" s="10">
        <f t="shared" si="16"/>
        <v>-41038000000</v>
      </c>
      <c r="E94" s="10">
        <f t="shared" si="16"/>
        <v>-240730000000</v>
      </c>
      <c r="F94" s="10">
        <f t="shared" si="16"/>
        <v>-1185302000000</v>
      </c>
      <c r="H94">
        <v>2024</v>
      </c>
      <c r="I94" s="10">
        <f t="shared" ref="I94:M94" si="17">+SUM(I83:I86)</f>
        <v>25108000000</v>
      </c>
      <c r="J94" s="10">
        <f t="shared" si="17"/>
        <v>-156397000000</v>
      </c>
      <c r="K94" s="10">
        <f t="shared" si="17"/>
        <v>-804656000000</v>
      </c>
      <c r="L94" s="10">
        <f t="shared" si="17"/>
        <v>-152448000000</v>
      </c>
      <c r="M94" s="10">
        <f t="shared" si="17"/>
        <v>2116000000</v>
      </c>
    </row>
    <row r="96" spans="1:13" x14ac:dyDescent="0.25">
      <c r="I96" t="s">
        <v>128</v>
      </c>
      <c r="J96" t="s">
        <v>129</v>
      </c>
      <c r="K96" t="s">
        <v>144</v>
      </c>
      <c r="L96" t="s">
        <v>131</v>
      </c>
      <c r="M96" t="s">
        <v>123</v>
      </c>
    </row>
    <row r="97" spans="7:13" x14ac:dyDescent="0.25">
      <c r="H97" t="s">
        <v>145</v>
      </c>
      <c r="I97" s="10">
        <f>+SUM(I67:I86)</f>
        <v>-4339000000</v>
      </c>
      <c r="J97" s="10">
        <f t="shared" ref="J97:M97" si="18">+SUM(J67:J86)</f>
        <v>-82971000000</v>
      </c>
      <c r="K97" s="10">
        <f>+SUM(K67:K86)</f>
        <v>-2943280000000</v>
      </c>
      <c r="L97" s="10">
        <f>+SUM(L67:L86)</f>
        <v>-1492393000000</v>
      </c>
      <c r="M97" s="10">
        <f t="shared" si="18"/>
        <v>130937000000</v>
      </c>
    </row>
    <row r="102" spans="7:13" x14ac:dyDescent="0.25">
      <c r="G102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DDCDB-A99A-0A4E-8AC4-196B9D564B65}">
  <dimension ref="A1:M54"/>
  <sheetViews>
    <sheetView topLeftCell="A35" workbookViewId="0">
      <selection activeCell="B52" sqref="B52"/>
    </sheetView>
  </sheetViews>
  <sheetFormatPr defaultColWidth="11.42578125" defaultRowHeight="15" x14ac:dyDescent="0.25"/>
  <cols>
    <col min="2" max="2" width="11.7109375" bestFit="1" customWidth="1"/>
    <col min="3" max="5" width="12.140625" bestFit="1" customWidth="1"/>
    <col min="6" max="6" width="12.7109375" bestFit="1" customWidth="1"/>
  </cols>
  <sheetData>
    <row r="1" spans="1:13" ht="120" x14ac:dyDescent="0.25">
      <c r="A1" s="4"/>
      <c r="B1" s="4" t="s">
        <v>87</v>
      </c>
      <c r="C1" s="4" t="s">
        <v>88</v>
      </c>
      <c r="D1" s="4" t="s">
        <v>108</v>
      </c>
      <c r="E1" s="4" t="s">
        <v>109</v>
      </c>
      <c r="F1" s="4" t="s">
        <v>85</v>
      </c>
      <c r="G1" s="4" t="s">
        <v>86</v>
      </c>
      <c r="H1" s="4" t="s">
        <v>83</v>
      </c>
      <c r="I1" s="4" t="s">
        <v>84</v>
      </c>
      <c r="J1" s="4" t="s">
        <v>89</v>
      </c>
      <c r="K1" s="4" t="s">
        <v>90</v>
      </c>
      <c r="L1" s="4" t="s">
        <v>82</v>
      </c>
      <c r="M1" s="4" t="s">
        <v>143</v>
      </c>
    </row>
    <row r="2" spans="1:13" x14ac:dyDescent="0.25">
      <c r="A2" t="s">
        <v>40</v>
      </c>
      <c r="B2">
        <f>+IIP!B39</f>
        <v>7490804</v>
      </c>
      <c r="C2">
        <f>+IIP!C39</f>
        <v>6701131</v>
      </c>
      <c r="D2">
        <f>+IIP!D39</f>
        <v>10137741</v>
      </c>
      <c r="E2">
        <f>+IIP!E39</f>
        <v>17163769</v>
      </c>
      <c r="F2">
        <f>+IIP!F39</f>
        <v>7311250</v>
      </c>
      <c r="G2">
        <f>+IIP!G39</f>
        <v>6659703</v>
      </c>
      <c r="H2">
        <f>+IIP!H39</f>
        <v>2826491</v>
      </c>
      <c r="I2">
        <f>+IIP!I39</f>
        <v>10504066</v>
      </c>
      <c r="J2">
        <f>+IIP!J39</f>
        <v>4151733</v>
      </c>
      <c r="K2">
        <f>+IIP!K39</f>
        <v>5253935</v>
      </c>
      <c r="L2">
        <f>+IIP!L39</f>
        <v>415377</v>
      </c>
      <c r="M2">
        <f>+IIP!M39</f>
        <v>-6874739</v>
      </c>
    </row>
    <row r="3" spans="1:13" x14ac:dyDescent="0.25">
      <c r="A3" t="s">
        <v>41</v>
      </c>
      <c r="B3">
        <f>+IIP!B40</f>
        <v>6899499</v>
      </c>
      <c r="C3">
        <f>+IIP!C40</f>
        <v>6383806</v>
      </c>
      <c r="D3">
        <f>+IIP!D40</f>
        <v>9273681</v>
      </c>
      <c r="E3">
        <f>+IIP!E40</f>
        <v>16512952</v>
      </c>
      <c r="F3">
        <f>+IIP!F40</f>
        <v>6545989</v>
      </c>
      <c r="G3">
        <f>+IIP!G40</f>
        <v>6094427</v>
      </c>
      <c r="H3">
        <f>+IIP!H40</f>
        <v>2727692</v>
      </c>
      <c r="I3">
        <f>+IIP!I40</f>
        <v>10418525</v>
      </c>
      <c r="J3">
        <f>+IIP!J40</f>
        <v>4112570</v>
      </c>
      <c r="K3">
        <f>+IIP!K40</f>
        <v>5272395</v>
      </c>
      <c r="L3">
        <f>+IIP!L40</f>
        <v>400352</v>
      </c>
      <c r="M3">
        <f>+IIP!M40</f>
        <v>-7427021</v>
      </c>
    </row>
    <row r="4" spans="1:13" x14ac:dyDescent="0.25">
      <c r="A4" t="s">
        <v>42</v>
      </c>
      <c r="B4">
        <f>+IIP!B41</f>
        <v>7057108</v>
      </c>
      <c r="C4">
        <f>+IIP!C41</f>
        <v>6729220</v>
      </c>
      <c r="D4">
        <f>+IIP!D41</f>
        <v>9439896</v>
      </c>
      <c r="E4">
        <f>+IIP!E41</f>
        <v>16645846</v>
      </c>
      <c r="F4">
        <f>+IIP!F41</f>
        <v>6756163</v>
      </c>
      <c r="G4">
        <f>+IIP!G41</f>
        <v>6209080</v>
      </c>
      <c r="H4">
        <f>+IIP!H41</f>
        <v>2683733</v>
      </c>
      <c r="I4">
        <f>+IIP!I41</f>
        <v>10436766</v>
      </c>
      <c r="J4">
        <f>+IIP!J41</f>
        <v>3977771</v>
      </c>
      <c r="K4">
        <f>+IIP!K41</f>
        <v>5128258</v>
      </c>
      <c r="L4">
        <f>+IIP!L41</f>
        <v>383601</v>
      </c>
      <c r="M4">
        <f>+IIP!M41</f>
        <v>-7590470</v>
      </c>
    </row>
    <row r="5" spans="1:13" x14ac:dyDescent="0.25">
      <c r="A5" t="s">
        <v>43</v>
      </c>
      <c r="B5">
        <f>+IIP!B42</f>
        <v>7091226</v>
      </c>
      <c r="C5">
        <f>+IIP!C42</f>
        <v>6826316</v>
      </c>
      <c r="D5">
        <f>+IIP!D42</f>
        <v>9418001</v>
      </c>
      <c r="E5">
        <f>+IIP!E42</f>
        <v>16878023</v>
      </c>
      <c r="F5">
        <f>+IIP!F42</f>
        <v>6665318</v>
      </c>
      <c r="G5">
        <f>+IIP!G42</f>
        <v>6138131</v>
      </c>
      <c r="H5">
        <f>+IIP!H42</f>
        <v>2752683</v>
      </c>
      <c r="I5">
        <f>+IIP!I42</f>
        <v>10739892</v>
      </c>
      <c r="J5">
        <f>+IIP!J42</f>
        <v>4029755</v>
      </c>
      <c r="K5">
        <f>+IIP!K42</f>
        <v>5188589</v>
      </c>
      <c r="L5">
        <f>+IIP!L42</f>
        <v>432011</v>
      </c>
      <c r="M5">
        <f>+IIP!M42</f>
        <v>-7886675</v>
      </c>
    </row>
    <row r="6" spans="1:13" x14ac:dyDescent="0.25">
      <c r="A6" t="s">
        <v>44</v>
      </c>
      <c r="B6">
        <f>+IIP!B43</f>
        <v>7066510</v>
      </c>
      <c r="C6">
        <f>+IIP!C43</f>
        <v>7073356</v>
      </c>
      <c r="D6">
        <f>+IIP!D43</f>
        <v>9512540</v>
      </c>
      <c r="E6">
        <f>+IIP!E43</f>
        <v>17150511</v>
      </c>
      <c r="F6">
        <f>+IIP!F43</f>
        <v>6728339</v>
      </c>
      <c r="G6">
        <f>+IIP!G43</f>
        <v>6185650</v>
      </c>
      <c r="H6">
        <f>+IIP!H43</f>
        <v>2784201</v>
      </c>
      <c r="I6">
        <f>+IIP!I43</f>
        <v>10964861</v>
      </c>
      <c r="J6">
        <f>+IIP!J43</f>
        <v>4148987</v>
      </c>
      <c r="K6">
        <f>+IIP!K43</f>
        <v>5353433</v>
      </c>
      <c r="L6">
        <f>+IIP!L43</f>
        <v>454415</v>
      </c>
      <c r="M6">
        <f>+IIP!M43</f>
        <v>-8340977</v>
      </c>
    </row>
    <row r="7" spans="1:13" x14ac:dyDescent="0.25">
      <c r="A7" t="s">
        <v>45</v>
      </c>
      <c r="B7">
        <f>+IIP!B44</f>
        <v>7443347</v>
      </c>
      <c r="C7">
        <f>+IIP!C44</f>
        <v>7376944</v>
      </c>
      <c r="D7">
        <f>+IIP!D44</f>
        <v>9952714</v>
      </c>
      <c r="E7">
        <f>+IIP!E44</f>
        <v>17511422</v>
      </c>
      <c r="F7">
        <f>+IIP!F44</f>
        <v>7148103</v>
      </c>
      <c r="G7">
        <f>+IIP!G44</f>
        <v>6489070</v>
      </c>
      <c r="H7">
        <f>+IIP!H44</f>
        <v>2804611</v>
      </c>
      <c r="I7">
        <f>+IIP!I44</f>
        <v>11022352</v>
      </c>
      <c r="J7">
        <f>+IIP!J44</f>
        <v>4128412</v>
      </c>
      <c r="K7">
        <f>+IIP!K44</f>
        <v>5249118</v>
      </c>
      <c r="L7">
        <f>+IIP!L44</f>
        <v>457105</v>
      </c>
      <c r="M7">
        <f>+IIP!M44</f>
        <v>-8104523</v>
      </c>
    </row>
    <row r="8" spans="1:13" x14ac:dyDescent="0.25">
      <c r="A8" t="s">
        <v>46</v>
      </c>
      <c r="B8">
        <f>+IIP!B45</f>
        <v>7403191</v>
      </c>
      <c r="C8">
        <f>+IIP!C45</f>
        <v>7510517</v>
      </c>
      <c r="D8">
        <f>+IIP!D45</f>
        <v>9882284</v>
      </c>
      <c r="E8">
        <f>+IIP!E45</f>
        <v>17359963</v>
      </c>
      <c r="F8">
        <f>+IIP!F45</f>
        <v>7146320</v>
      </c>
      <c r="G8">
        <f>+IIP!G45</f>
        <v>6570218</v>
      </c>
      <c r="H8">
        <f>+IIP!H45</f>
        <v>2735964</v>
      </c>
      <c r="I8">
        <f>+IIP!I45</f>
        <v>10789745</v>
      </c>
      <c r="J8">
        <f>+IIP!J45</f>
        <v>3990657</v>
      </c>
      <c r="K8">
        <f>+IIP!K45</f>
        <v>5128002</v>
      </c>
      <c r="L8">
        <f>+IIP!L45</f>
        <v>405785</v>
      </c>
      <c r="M8">
        <f>+IIP!M45</f>
        <v>-8258387</v>
      </c>
    </row>
    <row r="9" spans="1:13" x14ac:dyDescent="0.25">
      <c r="A9" t="s">
        <v>47</v>
      </c>
      <c r="B9">
        <f>+IIP!B46</f>
        <v>7856674</v>
      </c>
      <c r="C9">
        <f>+IIP!C46</f>
        <v>7893281</v>
      </c>
      <c r="D9">
        <f>+IIP!D46</f>
        <v>10587995</v>
      </c>
      <c r="E9">
        <f>+IIP!E46</f>
        <v>17907328</v>
      </c>
      <c r="F9">
        <f>+IIP!F46</f>
        <v>7712310</v>
      </c>
      <c r="G9">
        <f>+IIP!G46</f>
        <v>7008686</v>
      </c>
      <c r="H9">
        <f>+IIP!H46</f>
        <v>2875685</v>
      </c>
      <c r="I9">
        <f>+IIP!I46</f>
        <v>10898642</v>
      </c>
      <c r="J9">
        <f>+IIP!J46</f>
        <v>4073288</v>
      </c>
      <c r="K9">
        <f>+IIP!K46</f>
        <v>5281692</v>
      </c>
      <c r="L9">
        <f>+IIP!L46</f>
        <v>433093</v>
      </c>
      <c r="M9">
        <f>+IIP!M46</f>
        <v>-8091781</v>
      </c>
    </row>
    <row r="10" spans="1:13" x14ac:dyDescent="0.25">
      <c r="A10" t="s">
        <v>48</v>
      </c>
      <c r="B10">
        <f>+IIP!B47</f>
        <v>8151534</v>
      </c>
      <c r="C10">
        <f>+IIP!C47</f>
        <v>8100045</v>
      </c>
      <c r="D10">
        <f>+IIP!D47</f>
        <v>11197846</v>
      </c>
      <c r="E10">
        <f>+IIP!E47</f>
        <v>18444213</v>
      </c>
      <c r="F10">
        <f>+IIP!F47</f>
        <v>8206770</v>
      </c>
      <c r="G10">
        <f>+IIP!G47</f>
        <v>7190983</v>
      </c>
      <c r="H10">
        <f>+IIP!H47</f>
        <v>2991076</v>
      </c>
      <c r="I10">
        <f>+IIP!I47</f>
        <v>11253230</v>
      </c>
      <c r="J10">
        <f>+IIP!J47</f>
        <v>4183801</v>
      </c>
      <c r="K10">
        <f>+IIP!K47</f>
        <v>5421086</v>
      </c>
      <c r="L10">
        <f>+IIP!L47</f>
        <v>435670</v>
      </c>
      <c r="M10">
        <f>+IIP!M47</f>
        <v>-7959439</v>
      </c>
    </row>
    <row r="11" spans="1:13" x14ac:dyDescent="0.25">
      <c r="A11" t="s">
        <v>49</v>
      </c>
      <c r="B11">
        <f>+IIP!B48</f>
        <v>8643317</v>
      </c>
      <c r="C11">
        <f>+IIP!C48</f>
        <v>8411848</v>
      </c>
      <c r="D11">
        <f>+IIP!D48</f>
        <v>11821708</v>
      </c>
      <c r="E11">
        <f>+IIP!E48</f>
        <v>19039406</v>
      </c>
      <c r="F11">
        <f>+IIP!F48</f>
        <v>8724834</v>
      </c>
      <c r="G11">
        <f>+IIP!G48</f>
        <v>7550790</v>
      </c>
      <c r="H11">
        <f>+IIP!H48</f>
        <v>3096874</v>
      </c>
      <c r="I11">
        <f>+IIP!I48</f>
        <v>11488616</v>
      </c>
      <c r="J11">
        <f>+IIP!J48</f>
        <v>4298105</v>
      </c>
      <c r="K11">
        <f>+IIP!K48</f>
        <v>5537613</v>
      </c>
      <c r="L11">
        <f>+IIP!L48</f>
        <v>448217</v>
      </c>
      <c r="M11">
        <f>+IIP!M48</f>
        <v>-7743743</v>
      </c>
    </row>
    <row r="12" spans="1:13" x14ac:dyDescent="0.25">
      <c r="A12" t="s">
        <v>50</v>
      </c>
      <c r="B12">
        <f>+IIP!B49</f>
        <v>8893940</v>
      </c>
      <c r="C12">
        <f>+IIP!C49</f>
        <v>8835252</v>
      </c>
      <c r="D12">
        <f>+IIP!D49</f>
        <v>12413733</v>
      </c>
      <c r="E12">
        <f>+IIP!E49</f>
        <v>19398286</v>
      </c>
      <c r="F12">
        <f>+IIP!F49</f>
        <v>9118138</v>
      </c>
      <c r="G12">
        <f>+IIP!G49</f>
        <v>7941551</v>
      </c>
      <c r="H12">
        <f>+IIP!H49</f>
        <v>3295595</v>
      </c>
      <c r="I12">
        <f>+IIP!I49</f>
        <v>11456735</v>
      </c>
      <c r="J12">
        <f>+IIP!J49</f>
        <v>4263877</v>
      </c>
      <c r="K12">
        <f>+IIP!K49</f>
        <v>5656082</v>
      </c>
      <c r="L12">
        <f>+IIP!L49</f>
        <v>449703</v>
      </c>
      <c r="M12">
        <f>+IIP!M49</f>
        <v>-7830723</v>
      </c>
    </row>
    <row r="13" spans="1:13" x14ac:dyDescent="0.25">
      <c r="A13" t="s">
        <v>51</v>
      </c>
      <c r="B13">
        <f>+IIP!B50</f>
        <v>8583542</v>
      </c>
      <c r="C13">
        <f>+IIP!C50</f>
        <v>8768864</v>
      </c>
      <c r="D13">
        <f>+IIP!D50</f>
        <v>12505047</v>
      </c>
      <c r="E13">
        <f>+IIP!E50</f>
        <v>19391459</v>
      </c>
      <c r="F13">
        <f>+IIP!F50</f>
        <v>9140032</v>
      </c>
      <c r="G13">
        <f>+IIP!G50</f>
        <v>7980926</v>
      </c>
      <c r="H13">
        <f>+IIP!H50</f>
        <v>3365015</v>
      </c>
      <c r="I13">
        <f>+IIP!I50</f>
        <v>11410533</v>
      </c>
      <c r="J13">
        <f>+IIP!J50</f>
        <v>4427294</v>
      </c>
      <c r="K13">
        <f>+IIP!K50</f>
        <v>5821395</v>
      </c>
      <c r="L13">
        <f>+IIP!L50</f>
        <v>461349</v>
      </c>
      <c r="M13">
        <f>+IIP!M50</f>
        <v>-7944390</v>
      </c>
    </row>
    <row r="14" spans="1:13" x14ac:dyDescent="0.25">
      <c r="A14" t="s">
        <v>52</v>
      </c>
      <c r="B14">
        <f>+IIP!B51</f>
        <v>8464474</v>
      </c>
      <c r="C14">
        <f>+IIP!C51</f>
        <v>8920802</v>
      </c>
      <c r="D14">
        <f>+IIP!D51</f>
        <v>12213782</v>
      </c>
      <c r="E14">
        <f>+IIP!E51</f>
        <v>19461236</v>
      </c>
      <c r="F14">
        <f>+IIP!F51</f>
        <v>8845101</v>
      </c>
      <c r="G14">
        <f>+IIP!G51</f>
        <v>8144340</v>
      </c>
      <c r="H14">
        <f>+IIP!H51</f>
        <v>3368681</v>
      </c>
      <c r="I14">
        <f>+IIP!I51</f>
        <v>11316896</v>
      </c>
      <c r="J14">
        <f>+IIP!J51</f>
        <v>4286364</v>
      </c>
      <c r="K14">
        <f>+IIP!K51</f>
        <v>6009996</v>
      </c>
      <c r="L14">
        <f>+IIP!L51</f>
        <v>440925</v>
      </c>
      <c r="M14">
        <f>+IIP!M51</f>
        <v>-8915229</v>
      </c>
    </row>
    <row r="15" spans="1:13" x14ac:dyDescent="0.25">
      <c r="A15" t="s">
        <v>53</v>
      </c>
      <c r="B15">
        <f>+IIP!B52</f>
        <v>8545109</v>
      </c>
      <c r="C15">
        <f>+IIP!C52</f>
        <v>9519052</v>
      </c>
      <c r="D15">
        <f>+IIP!D52</f>
        <v>12403918</v>
      </c>
      <c r="E15">
        <f>+IIP!E52</f>
        <v>19857455</v>
      </c>
      <c r="F15">
        <f>+IIP!F52</f>
        <v>8980931</v>
      </c>
      <c r="G15">
        <f>+IIP!G52</f>
        <v>8529094</v>
      </c>
      <c r="H15">
        <f>+IIP!H52</f>
        <v>3422987</v>
      </c>
      <c r="I15">
        <f>+IIP!I52</f>
        <v>11328361</v>
      </c>
      <c r="J15">
        <f>+IIP!J52</f>
        <v>4241964</v>
      </c>
      <c r="K15">
        <f>+IIP!K52</f>
        <v>5972408</v>
      </c>
      <c r="L15">
        <f>+IIP!L52</f>
        <v>423036</v>
      </c>
      <c r="M15">
        <f>+IIP!M52</f>
        <v>-9668234</v>
      </c>
    </row>
    <row r="16" spans="1:13" x14ac:dyDescent="0.25">
      <c r="A16" t="s">
        <v>54</v>
      </c>
      <c r="B16">
        <f>+IIP!B53</f>
        <v>7417363</v>
      </c>
      <c r="C16">
        <f>+IIP!C53</f>
        <v>8393517</v>
      </c>
      <c r="D16">
        <f>+IIP!D53</f>
        <v>11322472</v>
      </c>
      <c r="E16">
        <f>+IIP!E53</f>
        <v>18844156</v>
      </c>
      <c r="F16">
        <f>+IIP!F53</f>
        <v>7899563</v>
      </c>
      <c r="G16">
        <f>+IIP!G53</f>
        <v>7539222</v>
      </c>
      <c r="H16">
        <f>+IIP!H53</f>
        <v>3422909</v>
      </c>
      <c r="I16">
        <f>+IIP!I53</f>
        <v>11304934</v>
      </c>
      <c r="J16">
        <f>+IIP!J53</f>
        <v>4468262</v>
      </c>
      <c r="K16">
        <f>+IIP!K53</f>
        <v>6257357</v>
      </c>
      <c r="L16">
        <f>+IIP!L53</f>
        <v>449070</v>
      </c>
      <c r="M16">
        <f>+IIP!M53</f>
        <v>-9795821</v>
      </c>
    </row>
    <row r="17" spans="1:13" x14ac:dyDescent="0.25">
      <c r="A17" t="s">
        <v>55</v>
      </c>
      <c r="B17">
        <f>+IIP!B54</f>
        <v>8024457</v>
      </c>
      <c r="C17">
        <f>+IIP!C54</f>
        <v>9299049</v>
      </c>
      <c r="D17">
        <f>+IIP!D54</f>
        <v>12080953</v>
      </c>
      <c r="E17">
        <f>+IIP!E54</f>
        <v>19960715</v>
      </c>
      <c r="F17">
        <f>+IIP!F54</f>
        <v>8687158</v>
      </c>
      <c r="G17">
        <f>+IIP!G54</f>
        <v>8264823</v>
      </c>
      <c r="H17">
        <f>+IIP!H54</f>
        <v>3393795</v>
      </c>
      <c r="I17">
        <f>+IIP!I54</f>
        <v>11695892</v>
      </c>
      <c r="J17">
        <f>+IIP!J54</f>
        <v>4617807</v>
      </c>
      <c r="K17">
        <f>+IIP!K54</f>
        <v>6301690</v>
      </c>
      <c r="L17">
        <f>+IIP!L54</f>
        <v>452735</v>
      </c>
      <c r="M17">
        <f>+IIP!M54</f>
        <v>-10349908</v>
      </c>
    </row>
    <row r="18" spans="1:13" x14ac:dyDescent="0.25">
      <c r="A18" t="s">
        <v>56</v>
      </c>
      <c r="B18">
        <f>+IIP!B55</f>
        <v>8281724</v>
      </c>
      <c r="C18">
        <f>+IIP!C55</f>
        <v>9650968</v>
      </c>
      <c r="D18">
        <f>+IIP!D55</f>
        <v>12430218</v>
      </c>
      <c r="E18">
        <f>+IIP!E55</f>
        <v>20539339</v>
      </c>
      <c r="F18">
        <f>+IIP!F55</f>
        <v>8894576</v>
      </c>
      <c r="G18">
        <f>+IIP!G55</f>
        <v>8610341</v>
      </c>
      <c r="H18">
        <f>+IIP!H55</f>
        <v>3535642</v>
      </c>
      <c r="I18">
        <f>+IIP!I55</f>
        <v>11928998</v>
      </c>
      <c r="J18">
        <f>+IIP!J55</f>
        <v>4589517</v>
      </c>
      <c r="K18">
        <f>+IIP!K55</f>
        <v>6351254</v>
      </c>
      <c r="L18">
        <f>+IIP!L55</f>
        <v>485635</v>
      </c>
      <c r="M18">
        <f>+IIP!M55</f>
        <v>-10738701</v>
      </c>
    </row>
    <row r="19" spans="1:13" x14ac:dyDescent="0.25">
      <c r="A19" t="s">
        <v>57</v>
      </c>
      <c r="B19">
        <f>+IIP!B56</f>
        <v>8177891</v>
      </c>
      <c r="C19">
        <f>+IIP!C56</f>
        <v>9769223</v>
      </c>
      <c r="D19">
        <f>+IIP!D56</f>
        <v>12323222</v>
      </c>
      <c r="E19">
        <f>+IIP!E56</f>
        <v>21078447</v>
      </c>
      <c r="F19">
        <f>+IIP!F56</f>
        <v>8722334</v>
      </c>
      <c r="G19">
        <f>+IIP!G56</f>
        <v>8646374</v>
      </c>
      <c r="H19">
        <f>+IIP!H56</f>
        <v>3600888</v>
      </c>
      <c r="I19">
        <f>+IIP!I56</f>
        <v>12432073</v>
      </c>
      <c r="J19">
        <f>+IIP!J56</f>
        <v>4709335</v>
      </c>
      <c r="K19">
        <f>+IIP!K56</f>
        <v>6418414</v>
      </c>
      <c r="L19">
        <f>+IIP!L56</f>
        <v>504858</v>
      </c>
      <c r="M19">
        <f>+IIP!M56</f>
        <v>-11520386</v>
      </c>
    </row>
    <row r="20" spans="1:13" x14ac:dyDescent="0.25">
      <c r="A20" t="s">
        <v>58</v>
      </c>
      <c r="B20">
        <f>+IIP!B57</f>
        <v>8668834</v>
      </c>
      <c r="C20">
        <f>+IIP!C57</f>
        <v>10454728</v>
      </c>
      <c r="D20">
        <f>+IIP!D57</f>
        <v>13124172</v>
      </c>
      <c r="E20">
        <f>+IIP!E57</f>
        <v>21763567</v>
      </c>
      <c r="F20">
        <f>+IIP!F57</f>
        <v>9478014</v>
      </c>
      <c r="G20">
        <f>+IIP!G57</f>
        <v>9296241</v>
      </c>
      <c r="H20">
        <f>+IIP!H57</f>
        <v>3646158</v>
      </c>
      <c r="I20">
        <f>+IIP!I57</f>
        <v>12467326</v>
      </c>
      <c r="J20">
        <f>+IIP!J57</f>
        <v>4747358</v>
      </c>
      <c r="K20">
        <f>+IIP!K57</f>
        <v>6523071</v>
      </c>
      <c r="L20">
        <f>+IIP!L57</f>
        <v>514411</v>
      </c>
      <c r="M20">
        <f>+IIP!M57</f>
        <v>-11666440</v>
      </c>
    </row>
    <row r="21" spans="1:13" x14ac:dyDescent="0.25">
      <c r="A21" t="s">
        <v>59</v>
      </c>
      <c r="B21">
        <f>+IIP!B58</f>
        <v>6896949</v>
      </c>
      <c r="C21">
        <f>+IIP!C58</f>
        <v>8674131</v>
      </c>
      <c r="D21">
        <f>+IIP!D58</f>
        <v>10821176</v>
      </c>
      <c r="E21">
        <f>+IIP!E58</f>
        <v>20235332</v>
      </c>
      <c r="F21">
        <f>+IIP!F58</f>
        <v>7442650</v>
      </c>
      <c r="G21">
        <f>+IIP!G58</f>
        <v>7772135</v>
      </c>
      <c r="H21">
        <f>+IIP!H58</f>
        <v>3378526</v>
      </c>
      <c r="I21">
        <f>+IIP!I58</f>
        <v>12463197</v>
      </c>
      <c r="J21">
        <f>+IIP!J58</f>
        <v>5452930</v>
      </c>
      <c r="K21">
        <f>+IIP!K58</f>
        <v>7441818</v>
      </c>
      <c r="L21">
        <f>+IIP!L58</f>
        <v>537473</v>
      </c>
      <c r="M21">
        <f>+IIP!M58</f>
        <v>-12608703</v>
      </c>
    </row>
    <row r="22" spans="1:13" x14ac:dyDescent="0.25">
      <c r="A22" t="s">
        <v>60</v>
      </c>
      <c r="B22">
        <f>+IIP!B59</f>
        <v>7885500</v>
      </c>
      <c r="C22">
        <f>+IIP!C59</f>
        <v>9993769</v>
      </c>
      <c r="D22">
        <f>+IIP!D59</f>
        <v>12182770</v>
      </c>
      <c r="E22">
        <f>+IIP!E59</f>
        <v>22388467</v>
      </c>
      <c r="F22">
        <f>+IIP!F59</f>
        <v>8574871</v>
      </c>
      <c r="G22">
        <f>+IIP!G59</f>
        <v>9320740</v>
      </c>
      <c r="H22">
        <f>+IIP!H59</f>
        <v>3607899</v>
      </c>
      <c r="I22">
        <f>+IIP!I59</f>
        <v>13067727</v>
      </c>
      <c r="J22">
        <f>+IIP!J59</f>
        <v>5143322</v>
      </c>
      <c r="K22">
        <f>+IIP!K59</f>
        <v>7036115</v>
      </c>
      <c r="L22">
        <f>+IIP!L59</f>
        <v>585092</v>
      </c>
      <c r="M22">
        <f>+IIP!M59</f>
        <v>-13599447</v>
      </c>
    </row>
    <row r="23" spans="1:13" x14ac:dyDescent="0.25">
      <c r="A23" t="s">
        <v>61</v>
      </c>
      <c r="B23">
        <f>+IIP!B60</f>
        <v>8332481</v>
      </c>
      <c r="C23">
        <f>+IIP!C60</f>
        <v>10809986</v>
      </c>
      <c r="D23">
        <f>+IIP!D60</f>
        <v>12831199</v>
      </c>
      <c r="E23">
        <f>+IIP!E60</f>
        <v>23384521</v>
      </c>
      <c r="F23">
        <f>+IIP!F60</f>
        <v>9142675</v>
      </c>
      <c r="G23">
        <f>+IIP!G60</f>
        <v>10235520</v>
      </c>
      <c r="H23">
        <f>+IIP!H60</f>
        <v>3688524</v>
      </c>
      <c r="I23">
        <f>+IIP!I60</f>
        <v>13149001</v>
      </c>
      <c r="J23">
        <f>+IIP!J60</f>
        <v>4956353</v>
      </c>
      <c r="K23">
        <f>+IIP!K60</f>
        <v>7034325</v>
      </c>
      <c r="L23">
        <f>+IIP!L60</f>
        <v>621237</v>
      </c>
      <c r="M23">
        <f>+IIP!M60</f>
        <v>-14460621</v>
      </c>
    </row>
    <row r="24" spans="1:13" x14ac:dyDescent="0.25">
      <c r="A24" t="s">
        <v>62</v>
      </c>
      <c r="B24">
        <f>+IIP!B61</f>
        <v>9349445</v>
      </c>
      <c r="C24">
        <f>+IIP!C61</f>
        <v>11875581</v>
      </c>
      <c r="D24">
        <f>+IIP!D61</f>
        <v>14399252</v>
      </c>
      <c r="E24">
        <f>+IIP!E61</f>
        <v>25171906</v>
      </c>
      <c r="F24">
        <f>+IIP!F61</f>
        <v>10615016</v>
      </c>
      <c r="G24">
        <f>+IIP!G61</f>
        <v>11834628</v>
      </c>
      <c r="H24">
        <f>+IIP!H61</f>
        <v>3784236</v>
      </c>
      <c r="I24">
        <f>+IIP!I61</f>
        <v>13337278</v>
      </c>
      <c r="J24">
        <f>+IIP!J61</f>
        <v>5101197</v>
      </c>
      <c r="K24">
        <f>+IIP!K61</f>
        <v>7144022</v>
      </c>
      <c r="L24">
        <f>+IIP!L61</f>
        <v>627306</v>
      </c>
      <c r="M24">
        <f>+IIP!M61</f>
        <v>-14721004</v>
      </c>
    </row>
    <row r="25" spans="1:13" x14ac:dyDescent="0.25">
      <c r="A25" t="s">
        <v>63</v>
      </c>
      <c r="B25">
        <f>+IIP!B62</f>
        <v>9815310</v>
      </c>
      <c r="C25">
        <f>+IIP!C62</f>
        <v>12484556</v>
      </c>
      <c r="D25">
        <f>+IIP!D62</f>
        <v>15025918</v>
      </c>
      <c r="E25">
        <f>+IIP!E62</f>
        <v>25801155</v>
      </c>
      <c r="F25">
        <f>+IIP!F62</f>
        <v>11098240</v>
      </c>
      <c r="G25">
        <f>+IIP!G62</f>
        <v>12621887</v>
      </c>
      <c r="H25">
        <f>+IIP!H62</f>
        <v>3927678</v>
      </c>
      <c r="I25">
        <f>+IIP!I62</f>
        <v>13179268</v>
      </c>
      <c r="J25">
        <f>+IIP!J62</f>
        <v>5106910</v>
      </c>
      <c r="K25">
        <f>+IIP!K62</f>
        <v>7315698</v>
      </c>
      <c r="L25">
        <f>+IIP!L62</f>
        <v>570083</v>
      </c>
      <c r="M25">
        <f>+IIP!M62</f>
        <v>-15050086</v>
      </c>
    </row>
    <row r="26" spans="1:13" x14ac:dyDescent="0.25">
      <c r="A26" t="s">
        <v>64</v>
      </c>
      <c r="B26">
        <f>+IIP!B63</f>
        <v>10471046</v>
      </c>
      <c r="C26">
        <f>+IIP!C63</f>
        <v>13446608</v>
      </c>
      <c r="D26">
        <f>+IIP!D63</f>
        <v>15913801</v>
      </c>
      <c r="E26">
        <f>+IIP!E63</f>
        <v>27240235</v>
      </c>
      <c r="F26">
        <f>+IIP!F63</f>
        <v>11810521</v>
      </c>
      <c r="G26">
        <f>+IIP!G63</f>
        <v>13711792</v>
      </c>
      <c r="H26">
        <f>+IIP!H63</f>
        <v>4103280</v>
      </c>
      <c r="I26">
        <f>+IIP!I63</f>
        <v>13528443</v>
      </c>
      <c r="J26">
        <f>+IIP!J63</f>
        <v>5056369</v>
      </c>
      <c r="K26">
        <f>+IIP!K63</f>
        <v>7482720</v>
      </c>
      <c r="L26">
        <f>+IIP!L63</f>
        <v>590117</v>
      </c>
      <c r="M26">
        <f>+IIP!M63</f>
        <v>-16098813</v>
      </c>
    </row>
    <row r="27" spans="1:13" x14ac:dyDescent="0.25">
      <c r="A27" t="s">
        <v>65</v>
      </c>
      <c r="B27">
        <f>+IIP!B64</f>
        <v>10430735</v>
      </c>
      <c r="C27">
        <f>+IIP!C64</f>
        <v>13563214</v>
      </c>
      <c r="D27">
        <f>+IIP!D64</f>
        <v>16048447</v>
      </c>
      <c r="E27">
        <f>+IIP!E64</f>
        <v>27318754</v>
      </c>
      <c r="F27">
        <f>+IIP!F64</f>
        <v>11789406</v>
      </c>
      <c r="G27">
        <f>+IIP!G64</f>
        <v>13775638</v>
      </c>
      <c r="H27">
        <f>+IIP!H64</f>
        <v>4259041</v>
      </c>
      <c r="I27">
        <f>+IIP!I64</f>
        <v>13543116</v>
      </c>
      <c r="J27">
        <f>+IIP!J64</f>
        <v>5008664</v>
      </c>
      <c r="K27">
        <f>+IIP!K64</f>
        <v>7784941</v>
      </c>
      <c r="L27">
        <f>+IIP!L64</f>
        <v>695135</v>
      </c>
      <c r="M27">
        <f>+IIP!M64</f>
        <v>-16448862</v>
      </c>
    </row>
    <row r="28" spans="1:13" x14ac:dyDescent="0.25">
      <c r="A28" t="s">
        <v>66</v>
      </c>
      <c r="B28">
        <f>+IIP!B65</f>
        <v>10847758</v>
      </c>
      <c r="C28">
        <f>+IIP!C65</f>
        <v>14865920</v>
      </c>
      <c r="D28">
        <f>+IIP!D65</f>
        <v>16313926</v>
      </c>
      <c r="E28">
        <f>+IIP!E65</f>
        <v>28971605</v>
      </c>
      <c r="F28">
        <f>+IIP!F65</f>
        <v>12061294</v>
      </c>
      <c r="G28">
        <f>+IIP!G65</f>
        <v>15250615</v>
      </c>
      <c r="H28">
        <f>+IIP!H65</f>
        <v>4252632</v>
      </c>
      <c r="I28">
        <f>+IIP!I65</f>
        <v>13720990</v>
      </c>
      <c r="J28">
        <f>+IIP!J65</f>
        <v>5085955</v>
      </c>
      <c r="K28">
        <f>+IIP!K65</f>
        <v>7977019</v>
      </c>
      <c r="L28">
        <f>+IIP!L65</f>
        <v>712332</v>
      </c>
      <c r="M28">
        <f>+IIP!M65</f>
        <v>-18832520</v>
      </c>
    </row>
    <row r="29" spans="1:13" x14ac:dyDescent="0.25">
      <c r="A29" t="s">
        <v>67</v>
      </c>
      <c r="B29">
        <f>+IIP!B66</f>
        <v>10302320</v>
      </c>
      <c r="C29">
        <f>+IIP!C66</f>
        <v>14186513</v>
      </c>
      <c r="D29">
        <f>+IIP!D66</f>
        <v>15513944</v>
      </c>
      <c r="E29">
        <f>+IIP!E66</f>
        <v>27671649</v>
      </c>
      <c r="F29">
        <f>+IIP!F66</f>
        <v>11465265</v>
      </c>
      <c r="G29">
        <f>+IIP!G66</f>
        <v>14347331</v>
      </c>
      <c r="H29">
        <f>+IIP!H66</f>
        <v>4048679</v>
      </c>
      <c r="I29">
        <f>+IIP!I66</f>
        <v>13324318</v>
      </c>
      <c r="J29">
        <f>+IIP!J66</f>
        <v>5127723</v>
      </c>
      <c r="K29">
        <f>+IIP!K66</f>
        <v>8229230</v>
      </c>
      <c r="L29">
        <f>+IIP!L66</f>
        <v>744988</v>
      </c>
      <c r="M29">
        <f>+IIP!M66</f>
        <v>-18333493</v>
      </c>
    </row>
    <row r="30" spans="1:13" x14ac:dyDescent="0.25">
      <c r="A30" t="s">
        <v>68</v>
      </c>
      <c r="B30">
        <f>+IIP!B67</f>
        <v>8892843</v>
      </c>
      <c r="C30">
        <f>+IIP!C67</f>
        <v>12091768</v>
      </c>
      <c r="D30">
        <f>+IIP!D67</f>
        <v>13821086</v>
      </c>
      <c r="E30">
        <f>+IIP!E67</f>
        <v>24958374</v>
      </c>
      <c r="F30">
        <f>+IIP!F67</f>
        <v>9997741</v>
      </c>
      <c r="G30">
        <f>+IIP!G67</f>
        <v>12185954</v>
      </c>
      <c r="H30">
        <f>+IIP!H67</f>
        <v>3823345</v>
      </c>
      <c r="I30">
        <f>+IIP!I67</f>
        <v>12772420</v>
      </c>
      <c r="J30">
        <f>+IIP!J67</f>
        <v>5088276</v>
      </c>
      <c r="K30">
        <f>+IIP!K67</f>
        <v>8176186</v>
      </c>
      <c r="L30">
        <f>+IIP!L67</f>
        <v>702624</v>
      </c>
      <c r="M30">
        <f>+IIP!M67</f>
        <v>-16650078</v>
      </c>
    </row>
    <row r="31" spans="1:13" x14ac:dyDescent="0.25">
      <c r="A31" t="s">
        <v>69</v>
      </c>
      <c r="B31">
        <f>+IIP!B68</f>
        <v>8201219</v>
      </c>
      <c r="C31">
        <f>+IIP!C68</f>
        <v>11551875</v>
      </c>
      <c r="D31">
        <f>+IIP!D68</f>
        <v>12901096</v>
      </c>
      <c r="E31">
        <f>+IIP!E68</f>
        <v>23938596</v>
      </c>
      <c r="F31">
        <f>+IIP!F68</f>
        <v>9192407</v>
      </c>
      <c r="G31">
        <f>+IIP!G68</f>
        <v>11532884</v>
      </c>
      <c r="H31">
        <f>+IIP!H68</f>
        <v>3708689</v>
      </c>
      <c r="I31">
        <f>+IIP!I68</f>
        <v>12405712</v>
      </c>
      <c r="J31">
        <f>+IIP!J68</f>
        <v>5014286</v>
      </c>
      <c r="K31">
        <f>+IIP!K68</f>
        <v>8269277</v>
      </c>
      <c r="L31">
        <f>+IIP!L68</f>
        <v>656202</v>
      </c>
      <c r="M31">
        <f>+IIP!M68</f>
        <v>-16868546</v>
      </c>
    </row>
    <row r="32" spans="1:13" x14ac:dyDescent="0.25">
      <c r="A32" t="s">
        <v>70</v>
      </c>
      <c r="B32">
        <f>+IIP!B69</f>
        <v>9157741</v>
      </c>
      <c r="C32">
        <f>+IIP!C69</f>
        <v>12257643</v>
      </c>
      <c r="D32">
        <f>+IIP!D69</f>
        <v>13849849</v>
      </c>
      <c r="E32">
        <f>+IIP!E69</f>
        <v>24424219</v>
      </c>
      <c r="F32">
        <f>+IIP!F69</f>
        <v>10132028</v>
      </c>
      <c r="G32">
        <f>+IIP!G69</f>
        <v>12053197</v>
      </c>
      <c r="H32">
        <f>+IIP!H69</f>
        <v>3717821</v>
      </c>
      <c r="I32">
        <f>+IIP!I69</f>
        <v>12371022</v>
      </c>
      <c r="J32">
        <f>+IIP!J69</f>
        <v>5017866</v>
      </c>
      <c r="K32">
        <f>+IIP!K69</f>
        <v>8281434</v>
      </c>
      <c r="L32">
        <f>+IIP!L69</f>
        <v>706914</v>
      </c>
      <c r="M32">
        <f>+IIP!M69</f>
        <v>-16161430</v>
      </c>
    </row>
    <row r="33" spans="1:13" x14ac:dyDescent="0.25">
      <c r="A33" t="s">
        <v>71</v>
      </c>
      <c r="B33">
        <f>+IIP!B70</f>
        <v>9846014</v>
      </c>
      <c r="C33">
        <f>+IIP!C70</f>
        <v>12999594</v>
      </c>
      <c r="D33">
        <f>+IIP!D70</f>
        <v>14477319</v>
      </c>
      <c r="E33">
        <f>+IIP!E70</f>
        <v>25625371</v>
      </c>
      <c r="F33">
        <f>+IIP!F70</f>
        <v>10661979</v>
      </c>
      <c r="G33">
        <f>+IIP!G70</f>
        <v>12812655</v>
      </c>
      <c r="H33">
        <f>+IIP!H70</f>
        <v>3815340</v>
      </c>
      <c r="I33">
        <f>+IIP!I70</f>
        <v>12812716</v>
      </c>
      <c r="J33">
        <f>+IIP!J70</f>
        <v>5178889</v>
      </c>
      <c r="K33">
        <f>+IIP!K70</f>
        <v>8448884</v>
      </c>
      <c r="L33">
        <f>+IIP!L70</f>
        <v>753515</v>
      </c>
      <c r="M33">
        <f>+IIP!M70</f>
        <v>-16775718</v>
      </c>
    </row>
    <row r="34" spans="1:13" x14ac:dyDescent="0.25">
      <c r="A34" t="s">
        <v>72</v>
      </c>
      <c r="B34">
        <f>+IIP!B71</f>
        <v>10069595</v>
      </c>
      <c r="C34">
        <f>+IIP!C71</f>
        <v>13964726</v>
      </c>
      <c r="D34">
        <f>+IIP!D71</f>
        <v>14707941</v>
      </c>
      <c r="E34">
        <f>+IIP!E71</f>
        <v>26813814</v>
      </c>
      <c r="F34">
        <f>+IIP!F71</f>
        <v>10912826</v>
      </c>
      <c r="G34">
        <f>+IIP!G71</f>
        <v>13734900</v>
      </c>
      <c r="H34">
        <f>+IIP!H71</f>
        <v>3795115</v>
      </c>
      <c r="I34">
        <f>+IIP!I71</f>
        <v>13078914</v>
      </c>
      <c r="J34">
        <f>+IIP!J71</f>
        <v>5204741</v>
      </c>
      <c r="K34">
        <f>+IIP!K71</f>
        <v>8273555</v>
      </c>
      <c r="L34">
        <f>+IIP!L71</f>
        <v>732923</v>
      </c>
      <c r="M34">
        <f>+IIP!M71</f>
        <v>-18309236</v>
      </c>
    </row>
    <row r="35" spans="1:13" x14ac:dyDescent="0.25">
      <c r="A35" t="s">
        <v>73</v>
      </c>
      <c r="B35">
        <f>+IIP!B72</f>
        <v>9635583</v>
      </c>
      <c r="C35">
        <f>+IIP!C72</f>
        <v>13496770</v>
      </c>
      <c r="D35">
        <f>+IIP!D72</f>
        <v>14313062</v>
      </c>
      <c r="E35">
        <f>+IIP!E72</f>
        <v>26398353</v>
      </c>
      <c r="F35">
        <f>+IIP!F72</f>
        <v>10594072</v>
      </c>
      <c r="G35">
        <f>+IIP!G72</f>
        <v>13405031</v>
      </c>
      <c r="H35">
        <f>+IIP!H72</f>
        <v>3718990</v>
      </c>
      <c r="I35">
        <f>+IIP!I72</f>
        <v>12993322</v>
      </c>
      <c r="J35">
        <f>+IIP!J72</f>
        <v>5262065</v>
      </c>
      <c r="K35">
        <f>+IIP!K72</f>
        <v>8387902</v>
      </c>
      <c r="L35">
        <f>+IIP!L72</f>
        <v>719016</v>
      </c>
      <c r="M35">
        <f>+IIP!M72</f>
        <v>-18289983</v>
      </c>
    </row>
    <row r="36" spans="1:13" x14ac:dyDescent="0.25">
      <c r="A36" t="s">
        <v>74</v>
      </c>
      <c r="B36">
        <f>+IIP!B73</f>
        <v>10525061</v>
      </c>
      <c r="C36">
        <f>+IIP!C73</f>
        <v>14867527</v>
      </c>
      <c r="D36">
        <f>+IIP!D73</f>
        <v>15030322</v>
      </c>
      <c r="E36">
        <f>+IIP!E73</f>
        <v>28738866</v>
      </c>
      <c r="F36">
        <f>+IIP!F73</f>
        <v>11267034</v>
      </c>
      <c r="G36">
        <f>+IIP!G73</f>
        <v>14818496</v>
      </c>
      <c r="H36">
        <f>+IIP!H73</f>
        <v>3763288</v>
      </c>
      <c r="I36">
        <f>+IIP!I73</f>
        <v>13920370</v>
      </c>
      <c r="J36">
        <f>+IIP!J73</f>
        <v>5484333</v>
      </c>
      <c r="K36">
        <f>+IIP!K73</f>
        <v>8621937</v>
      </c>
      <c r="L36">
        <f>+IIP!L73</f>
        <v>777449</v>
      </c>
      <c r="M36">
        <f>+IIP!M73</f>
        <v>-20416524</v>
      </c>
    </row>
    <row r="37" spans="1:13" x14ac:dyDescent="0.25">
      <c r="A37" t="s">
        <v>75</v>
      </c>
      <c r="B37">
        <f>+IIP!B74</f>
        <v>11212749</v>
      </c>
      <c r="C37">
        <f>+IIP!C74</f>
        <v>16135603</v>
      </c>
      <c r="D37">
        <f>+IIP!D74</f>
        <v>15586339</v>
      </c>
      <c r="E37">
        <f>+IIP!E74</f>
        <v>30363297</v>
      </c>
      <c r="F37">
        <f>+IIP!F74</f>
        <v>11836498</v>
      </c>
      <c r="G37">
        <f>+IIP!G74</f>
        <v>16215737</v>
      </c>
      <c r="H37">
        <f>+IIP!H74</f>
        <v>3749841</v>
      </c>
      <c r="I37">
        <f>+IIP!I74</f>
        <v>14147560</v>
      </c>
      <c r="J37">
        <f>+IIP!J74</f>
        <v>5611891</v>
      </c>
      <c r="K37">
        <f>+IIP!K74</f>
        <v>8764029</v>
      </c>
      <c r="L37">
        <f>+IIP!L74</f>
        <v>811616</v>
      </c>
      <c r="M37">
        <f>+IIP!M74</f>
        <v>-22017009</v>
      </c>
    </row>
    <row r="38" spans="1:13" x14ac:dyDescent="0.25">
      <c r="A38" t="s">
        <v>76</v>
      </c>
      <c r="B38">
        <f>+IIP!B75</f>
        <v>11177721</v>
      </c>
      <c r="C38">
        <f>+IIP!C75</f>
        <v>16724246</v>
      </c>
      <c r="D38">
        <f>+IIP!D75</f>
        <v>15654973</v>
      </c>
      <c r="E38">
        <f>+IIP!E75</f>
        <v>30941496</v>
      </c>
      <c r="F38">
        <f>+IIP!F75</f>
        <v>11878534</v>
      </c>
      <c r="G38">
        <f>+IIP!G75</f>
        <v>16870517</v>
      </c>
      <c r="H38">
        <f>+IIP!H75</f>
        <v>3776439</v>
      </c>
      <c r="I38">
        <f>+IIP!I75</f>
        <v>14070979</v>
      </c>
      <c r="J38">
        <f>+IIP!J75</f>
        <v>5622574</v>
      </c>
      <c r="K38">
        <f>+IIP!K75</f>
        <v>8832220</v>
      </c>
      <c r="L38">
        <f>+IIP!L75</f>
        <v>840562</v>
      </c>
      <c r="M38">
        <f>+IIP!M75</f>
        <v>-23206115</v>
      </c>
    </row>
    <row r="39" spans="1:13" x14ac:dyDescent="0.25">
      <c r="A39" t="s">
        <v>77</v>
      </c>
      <c r="B39">
        <f>+IIP!B76</f>
        <v>11769643</v>
      </c>
      <c r="C39">
        <f>+IIP!C76</f>
        <v>17595542</v>
      </c>
      <c r="D39">
        <f>+IIP!D76</f>
        <v>16503120</v>
      </c>
      <c r="E39">
        <f>+IIP!E76</f>
        <v>32801547</v>
      </c>
      <c r="F39">
        <f>+IIP!F76</f>
        <v>12616026</v>
      </c>
      <c r="G39">
        <f>+IIP!G76</f>
        <v>17904355</v>
      </c>
      <c r="H39">
        <f>+IIP!H76</f>
        <v>3887094</v>
      </c>
      <c r="I39">
        <f>+IIP!I76</f>
        <v>14897192</v>
      </c>
      <c r="J39">
        <f>+IIP!J76</f>
        <v>5772823</v>
      </c>
      <c r="K39">
        <f>+IIP!K76</f>
        <v>9064158</v>
      </c>
      <c r="L39">
        <f>+IIP!L76</f>
        <v>927267</v>
      </c>
      <c r="M39">
        <f>+IIP!M76</f>
        <v>-24510534</v>
      </c>
    </row>
    <row r="40" spans="1:13" x14ac:dyDescent="0.25">
      <c r="A40" t="s">
        <v>78</v>
      </c>
      <c r="B40">
        <f>+IIP!B77</f>
        <v>11128794</v>
      </c>
      <c r="C40">
        <f>+IIP!C77</f>
        <v>17810047</v>
      </c>
      <c r="D40">
        <f>+IIP!D77</f>
        <v>15770445</v>
      </c>
      <c r="E40">
        <f>+IIP!E77</f>
        <v>33146180</v>
      </c>
      <c r="F40">
        <f>+IIP!F77</f>
        <v>11996289</v>
      </c>
      <c r="G40">
        <f>+IIP!G77</f>
        <v>18561472</v>
      </c>
      <c r="H40">
        <f>+IIP!H77</f>
        <v>3774156</v>
      </c>
      <c r="I40">
        <f>+IIP!I77</f>
        <v>14584708</v>
      </c>
      <c r="J40">
        <f>+IIP!J77</f>
        <v>5594002</v>
      </c>
      <c r="K40">
        <f>+IIP!K77</f>
        <v>9018580</v>
      </c>
      <c r="L40">
        <f>+IIP!L77</f>
        <v>909945</v>
      </c>
      <c r="M40">
        <f>+IIP!M77</f>
        <v>-26539470</v>
      </c>
    </row>
    <row r="41" spans="1:13" x14ac:dyDescent="0.25">
      <c r="A41" t="s">
        <v>79</v>
      </c>
      <c r="B41">
        <f>+IIP!B78</f>
        <v>11487467</v>
      </c>
      <c r="C41">
        <f>+IIP!C78</f>
        <v>16985388</v>
      </c>
      <c r="D41">
        <f>+IIP!D78</f>
        <v>16315928</v>
      </c>
      <c r="E41">
        <f>+IIP!E78</f>
        <v>33065397</v>
      </c>
      <c r="F41">
        <f>+IIP!F78</f>
        <v>12415299</v>
      </c>
      <c r="G41">
        <f>+IIP!G78</f>
        <v>17856147</v>
      </c>
      <c r="H41">
        <f>+IIP!H78</f>
        <v>3900629</v>
      </c>
      <c r="I41">
        <f>+IIP!I78</f>
        <v>15209250</v>
      </c>
      <c r="J41">
        <f>+IIP!J78</f>
        <v>5982252</v>
      </c>
      <c r="K41">
        <f>+IIP!K78</f>
        <v>9431491</v>
      </c>
      <c r="L41">
        <f>+IIP!L78</f>
        <v>1049011</v>
      </c>
      <c r="M41">
        <f>+IIP!M78</f>
        <v>-24652929</v>
      </c>
    </row>
    <row r="42" spans="1:13" x14ac:dyDescent="0.25">
      <c r="A42" t="s">
        <v>80</v>
      </c>
      <c r="B42">
        <f>+IIP!B79</f>
        <v>12523151</v>
      </c>
      <c r="C42">
        <f>+IIP!C79</f>
        <v>18596463</v>
      </c>
      <c r="D42">
        <f>+IIP!D79</f>
        <v>17611911</v>
      </c>
      <c r="E42">
        <f>+IIP!E79</f>
        <v>35272789</v>
      </c>
      <c r="F42">
        <f>+IIP!F79</f>
        <v>13669636</v>
      </c>
      <c r="G42">
        <f>+IIP!G79</f>
        <v>19855298</v>
      </c>
      <c r="H42">
        <f>+IIP!H79</f>
        <v>3942275</v>
      </c>
      <c r="I42">
        <f>+IIP!I79</f>
        <v>15417491</v>
      </c>
      <c r="J42">
        <f>+IIP!J79</f>
        <v>6161717</v>
      </c>
      <c r="K42">
        <f>+IIP!K79</f>
        <v>9688481</v>
      </c>
      <c r="L42">
        <f>+IIP!L79</f>
        <v>1104088</v>
      </c>
      <c r="M42">
        <f>+IIP!M79</f>
        <v>-26158000</v>
      </c>
    </row>
    <row r="43" spans="1:13" x14ac:dyDescent="0.25">
      <c r="A43" t="s">
        <v>81</v>
      </c>
      <c r="B43">
        <f>+IIP!B80</f>
        <v>13227467</v>
      </c>
      <c r="C43">
        <f>+IIP!C80</f>
        <v>19903168</v>
      </c>
      <c r="D43">
        <f>+IIP!D80</f>
        <v>18562849</v>
      </c>
      <c r="E43">
        <f>+IIP!E80</f>
        <v>37256656</v>
      </c>
      <c r="F43">
        <f>+IIP!F80</f>
        <v>14569214</v>
      </c>
      <c r="G43">
        <f>+IIP!G80</f>
        <v>21454986</v>
      </c>
      <c r="H43">
        <f>+IIP!H80</f>
        <v>3993635</v>
      </c>
      <c r="I43">
        <f>+IIP!I80</f>
        <v>15801670</v>
      </c>
      <c r="J43">
        <f>+IIP!J80</f>
        <v>6375630</v>
      </c>
      <c r="K43">
        <f>+IIP!K80</f>
        <v>9876383</v>
      </c>
      <c r="L43">
        <f>+IIP!L80</f>
        <v>1244690</v>
      </c>
      <c r="M43">
        <f>+IIP!M80</f>
        <v>-27613957</v>
      </c>
    </row>
    <row r="46" spans="1:13" x14ac:dyDescent="0.25">
      <c r="B46" t="s">
        <v>128</v>
      </c>
      <c r="C46" t="s">
        <v>129</v>
      </c>
      <c r="D46" t="s">
        <v>130</v>
      </c>
      <c r="E46" t="s">
        <v>131</v>
      </c>
      <c r="F46" t="s">
        <v>123</v>
      </c>
    </row>
    <row r="47" spans="1:13" x14ac:dyDescent="0.25">
      <c r="A47">
        <v>2015</v>
      </c>
      <c r="B47">
        <f>+B5-C5</f>
        <v>264910</v>
      </c>
      <c r="C47">
        <f>+F5-G5</f>
        <v>527187</v>
      </c>
      <c r="D47">
        <f>+H5-I5</f>
        <v>-7987209</v>
      </c>
      <c r="E47">
        <f>+J5-K5</f>
        <v>-1158834</v>
      </c>
      <c r="F47">
        <f>+L5</f>
        <v>432011</v>
      </c>
    </row>
    <row r="48" spans="1:13" x14ac:dyDescent="0.25">
      <c r="A48">
        <v>2019</v>
      </c>
      <c r="B48">
        <f>+B25-C25</f>
        <v>-2669246</v>
      </c>
      <c r="C48">
        <f>+F25-G25</f>
        <v>-1523647</v>
      </c>
      <c r="D48">
        <f>+H25-I25</f>
        <v>-9251590</v>
      </c>
      <c r="E48">
        <f>+J25-K25</f>
        <v>-2208788</v>
      </c>
      <c r="F48">
        <f>+L25</f>
        <v>570083</v>
      </c>
    </row>
    <row r="49" spans="1:6" x14ac:dyDescent="0.25">
      <c r="A49">
        <v>2022</v>
      </c>
      <c r="B49">
        <f>+B33-C33</f>
        <v>-3153580</v>
      </c>
      <c r="C49">
        <f>+F33-G33</f>
        <v>-2150676</v>
      </c>
      <c r="D49">
        <f>+H33-I33</f>
        <v>-8997376</v>
      </c>
      <c r="E49">
        <f>+J33-K33</f>
        <v>-3269995</v>
      </c>
      <c r="F49">
        <f>+L33</f>
        <v>753515</v>
      </c>
    </row>
    <row r="50" spans="1:6" x14ac:dyDescent="0.25">
      <c r="A50">
        <v>2024</v>
      </c>
      <c r="B50">
        <f>+B41-C41</f>
        <v>-5497921</v>
      </c>
      <c r="C50">
        <f>+F41-G41</f>
        <v>-5440848</v>
      </c>
      <c r="D50">
        <f>+H41-I41</f>
        <v>-11308621</v>
      </c>
      <c r="E50">
        <f>+J41-K41</f>
        <v>-3449239</v>
      </c>
      <c r="F50">
        <f>+L41</f>
        <v>1049011</v>
      </c>
    </row>
    <row r="52" spans="1:6" x14ac:dyDescent="0.25">
      <c r="A52" t="s">
        <v>146</v>
      </c>
      <c r="B52">
        <f>+B50-B48</f>
        <v>-2828675</v>
      </c>
      <c r="C52">
        <f t="shared" ref="C52:F52" si="0">+C50-C48</f>
        <v>-3917201</v>
      </c>
      <c r="D52">
        <f t="shared" si="0"/>
        <v>-2057031</v>
      </c>
      <c r="E52">
        <f t="shared" si="0"/>
        <v>-1240451</v>
      </c>
      <c r="F52">
        <f t="shared" si="0"/>
        <v>478928</v>
      </c>
    </row>
    <row r="53" spans="1:6" x14ac:dyDescent="0.25">
      <c r="A53" t="s">
        <v>147</v>
      </c>
      <c r="B53">
        <f>+'BOP $'!I97/1000000</f>
        <v>-4339</v>
      </c>
      <c r="C53">
        <f>+'BOP $'!J97/1000000</f>
        <v>-82971</v>
      </c>
      <c r="D53">
        <f>+'BOP $'!K97/1000000</f>
        <v>-2943280</v>
      </c>
      <c r="E53">
        <f>+'BOP $'!L97/1000000</f>
        <v>-1492393</v>
      </c>
      <c r="F53">
        <f>+'BOP $'!M97/1000000</f>
        <v>130937</v>
      </c>
    </row>
    <row r="54" spans="1:6" x14ac:dyDescent="0.25">
      <c r="A54" t="s">
        <v>148</v>
      </c>
      <c r="B54" s="12">
        <f>+B52-B53</f>
        <v>-2824336</v>
      </c>
      <c r="C54" s="12">
        <f t="shared" ref="C54:F54" si="1">+C52-C53</f>
        <v>-3834230</v>
      </c>
      <c r="D54" s="12">
        <f t="shared" si="1"/>
        <v>886249</v>
      </c>
      <c r="E54" s="12">
        <f t="shared" si="1"/>
        <v>251942</v>
      </c>
      <c r="F54" s="12">
        <f t="shared" si="1"/>
        <v>347991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366D0-9CE3-7D41-B599-A1966E7E51DD}">
  <dimension ref="A1:W46"/>
  <sheetViews>
    <sheetView workbookViewId="0">
      <pane xSplit="1" ySplit="1" topLeftCell="B30" activePane="bottomRight" state="frozen"/>
      <selection pane="topRight" activeCell="B1" sqref="B1"/>
      <selection pane="bottomLeft" activeCell="A2" sqref="A2"/>
      <selection pane="bottomRight" activeCell="B46" sqref="B46"/>
    </sheetView>
  </sheetViews>
  <sheetFormatPr defaultColWidth="11.42578125" defaultRowHeight="15" x14ac:dyDescent="0.25"/>
  <sheetData>
    <row r="1" spans="1:23" ht="165" x14ac:dyDescent="0.25">
      <c r="A1" s="1" t="s">
        <v>0</v>
      </c>
      <c r="B1" s="1" t="s">
        <v>91</v>
      </c>
      <c r="C1" s="1" t="s">
        <v>95</v>
      </c>
      <c r="D1" s="1" t="s">
        <v>92</v>
      </c>
      <c r="E1" s="1" t="s">
        <v>96</v>
      </c>
      <c r="F1" s="1" t="s">
        <v>93</v>
      </c>
      <c r="G1" s="1" t="s">
        <v>97</v>
      </c>
      <c r="H1" s="1" t="s">
        <v>94</v>
      </c>
      <c r="I1" s="1" t="s">
        <v>98</v>
      </c>
      <c r="J1" s="1" t="s">
        <v>1</v>
      </c>
      <c r="K1" s="1" t="s">
        <v>104</v>
      </c>
      <c r="L1" s="1" t="s">
        <v>99</v>
      </c>
      <c r="M1" s="1" t="s">
        <v>2</v>
      </c>
      <c r="N1" s="1" t="s">
        <v>100</v>
      </c>
      <c r="O1" s="1" t="s">
        <v>105</v>
      </c>
      <c r="P1" s="1" t="s">
        <v>101</v>
      </c>
      <c r="Q1" s="1" t="s">
        <v>106</v>
      </c>
      <c r="R1" s="1" t="s">
        <v>102</v>
      </c>
      <c r="S1" s="1" t="s">
        <v>107</v>
      </c>
      <c r="T1" s="1" t="s">
        <v>103</v>
      </c>
      <c r="U1" t="str">
        <f>+BOP!U1</f>
        <v>United States, Current Account, Balance, Total, SA, USD</v>
      </c>
      <c r="V1" t="str">
        <f>+BOP!V1</f>
        <v>United States, Financial Account, Balance, Total, All Countries, SA, USD Billion</v>
      </c>
      <c r="W1" s="1" t="s">
        <v>142</v>
      </c>
    </row>
    <row r="2" spans="1:23" x14ac:dyDescent="0.25">
      <c r="A2" s="5">
        <v>42005</v>
      </c>
      <c r="B2" s="7">
        <f>+BOP!B222/GDP!$B274*100*4</f>
        <v>8.5455062518514513</v>
      </c>
      <c r="C2" s="7">
        <f>+BOP!C222/GDP!$B274*100*4</f>
        <v>12.796059950411683</v>
      </c>
      <c r="D2" s="7">
        <f>+BOP!D222/GDP!$B274*100*4</f>
        <v>4.2637515626099418</v>
      </c>
      <c r="E2" s="7">
        <f>+BOP!E222/GDP!$B274*100*4</f>
        <v>2.703702028546028</v>
      </c>
      <c r="F2" s="7">
        <f>+BOP!F222/GDP!$B274*100*4</f>
        <v>4.5263359114379034</v>
      </c>
      <c r="G2" s="7">
        <f>+BOP!G222/GDP!$B274*100*4</f>
        <v>3.4866941005824499</v>
      </c>
      <c r="H2" s="7">
        <f>+BOP!H222/GDP!$B274*100*4</f>
        <v>0.73070992938312329</v>
      </c>
      <c r="I2" s="7">
        <f>+BOP!I222/GDP!$B274*100*4</f>
        <v>1.280857134837827</v>
      </c>
      <c r="J2" s="7">
        <f>+BOP!J222/GDP!$B274*100*4</f>
        <v>1.8857887625391472</v>
      </c>
      <c r="K2" s="7">
        <f>+BOP!K222/GDP!$B274*100*4</f>
        <v>5.391792489717818</v>
      </c>
      <c r="L2" s="7">
        <f>+BOP!L222/GDP!$B274*100*4</f>
        <v>4.5848405369737</v>
      </c>
      <c r="M2" s="7">
        <f>+BOP!M222/GDP!$B274*100*4</f>
        <v>2.3790478593634723</v>
      </c>
      <c r="N2" s="7">
        <f>+BOP!N222/GDP!$B274*100*4</f>
        <v>4.1282298713612384</v>
      </c>
      <c r="O2" s="7">
        <f>+BOP!O222/GDP!$B274*100*4</f>
        <v>0.68876906611105726</v>
      </c>
      <c r="P2" s="7">
        <f>+BOP!P222/GDP!$B274*100*4</f>
        <v>0.45661066561246144</v>
      </c>
      <c r="Q2" s="7">
        <f>+BOP!Q222/GDP!$B274*100*4</f>
        <v>1.6902787932524148</v>
      </c>
      <c r="R2" s="7">
        <f>+BOP!R222/GDP!$B274*100*4</f>
        <v>0.93113588158770089</v>
      </c>
      <c r="S2" s="7">
        <f>+BOP!S222/GDP!$B274*100*4</f>
        <v>1.7319760717853083</v>
      </c>
      <c r="T2" s="7">
        <f>+BOP!T222/GDP!$B274*100*4</f>
        <v>-9.209717547440481E-2</v>
      </c>
      <c r="U2" s="7">
        <f>+BOP!U222/GDP!$B274*100*4</f>
        <v>-2.2010095590955676</v>
      </c>
      <c r="V2" s="7">
        <f>+BOP!V222/GDP!$B274*100*4</f>
        <v>-3.0832734843783847</v>
      </c>
      <c r="W2" s="8">
        <f>+U2-V2</f>
        <v>0.88226392528281705</v>
      </c>
    </row>
    <row r="3" spans="1:23" x14ac:dyDescent="0.25">
      <c r="A3" s="5">
        <v>42095</v>
      </c>
      <c r="B3" s="7">
        <f>+BOP!B223/GDP!$B275*100*4</f>
        <v>8.4059198948959128</v>
      </c>
      <c r="C3" s="7">
        <f>+BOP!C223/GDP!$B275*100*4</f>
        <v>12.55629716412404</v>
      </c>
      <c r="D3" s="7">
        <f>+BOP!D223/GDP!$B275*100*4</f>
        <v>4.2094589301492835</v>
      </c>
      <c r="E3" s="7">
        <f>+BOP!E223/GDP!$B275*100*4</f>
        <v>2.7016292971514324</v>
      </c>
      <c r="F3" s="7">
        <f>+BOP!F223/GDP!$B275*100*4</f>
        <v>4.5788287213897059</v>
      </c>
      <c r="G3" s="7">
        <f>+BOP!G223/GDP!$B275*100*4</f>
        <v>3.6102395958289222</v>
      </c>
      <c r="H3" s="7">
        <f>+BOP!H223/GDP!$B275*100*4</f>
        <v>0.75755818558906385</v>
      </c>
      <c r="I3" s="7">
        <f>+BOP!I223/GDP!$B275*100*4</f>
        <v>1.2603212379314765</v>
      </c>
      <c r="J3" s="7">
        <f>+BOP!J223/GDP!$B275*100*4</f>
        <v>1.9586008237296459</v>
      </c>
      <c r="K3" s="7">
        <f>+BOP!K223/GDP!$B275*100*4</f>
        <v>2.5650631320370088</v>
      </c>
      <c r="L3" s="7">
        <f>+BOP!L223/GDP!$B275*100*4</f>
        <v>2.2573570891209656</v>
      </c>
      <c r="M3" s="7">
        <f>+BOP!M223/GDP!$B275*100*4</f>
        <v>5.3206755615930685</v>
      </c>
      <c r="N3" s="7">
        <f>+BOP!N223/GDP!$B275*100*4</f>
        <v>1.8984469400732524</v>
      </c>
      <c r="O3" s="7">
        <f>+BOP!O223/GDP!$B275*100*4</f>
        <v>-0.494644794489913</v>
      </c>
      <c r="P3" s="7">
        <f>+BOP!P223/GDP!$B275*100*4</f>
        <v>0.35891014904771301</v>
      </c>
      <c r="Q3" s="7">
        <f>+BOP!Q223/GDP!$B275*100*4</f>
        <v>5.8153203560829825</v>
      </c>
      <c r="R3" s="7">
        <f>+BOP!R223/GDP!$B275*100*4</f>
        <v>-3.4800848850292763</v>
      </c>
      <c r="S3" s="7">
        <f>+BOP!S223/GDP!$B275*100*4</f>
        <v>-3.9043130925398248</v>
      </c>
      <c r="T3" s="7">
        <f>+BOP!T223/GDP!$B275*100*4</f>
        <v>-1.9190598751057452E-2</v>
      </c>
      <c r="U3" s="7">
        <f>+BOP!U223/GDP!$B275*100*4</f>
        <v>-2.1767215630119043</v>
      </c>
      <c r="V3" s="7">
        <f>+BOP!V223/GDP!$B275*100*4</f>
        <v>-3.2275217256396469</v>
      </c>
      <c r="W3" s="8">
        <f t="shared" ref="W3:W43" si="0">+U3-V3</f>
        <v>1.0508001626277426</v>
      </c>
    </row>
    <row r="4" spans="1:23" x14ac:dyDescent="0.25">
      <c r="A4" s="5">
        <v>42186</v>
      </c>
      <c r="B4" s="7">
        <f>+BOP!B224/GDP!$B276*100*4</f>
        <v>8.1731690449528749</v>
      </c>
      <c r="C4" s="7">
        <f>+BOP!C224/GDP!$B276*100*4</f>
        <v>12.369776453450363</v>
      </c>
      <c r="D4" s="7">
        <f>+BOP!D224/GDP!$B276*100*4</f>
        <v>4.1752832059514748</v>
      </c>
      <c r="E4" s="7">
        <f>+BOP!E224/GDP!$B276*100*4</f>
        <v>2.7216073188314991</v>
      </c>
      <c r="F4" s="7">
        <f>+BOP!F224/GDP!$B276*100*4</f>
        <v>4.5712482146958093</v>
      </c>
      <c r="G4" s="7">
        <f>+BOP!G224/GDP!$B276*100*4</f>
        <v>3.60261642096193</v>
      </c>
      <c r="H4" s="7">
        <f>+BOP!H224/GDP!$B276*100*4</f>
        <v>0.69598197463637179</v>
      </c>
      <c r="I4" s="7">
        <f>+BOP!I224/GDP!$B276*100*4</f>
        <v>1.311188478670309</v>
      </c>
      <c r="J4" s="7">
        <f>+BOP!J224/GDP!$B276*100*4</f>
        <v>1.1198792976229384</v>
      </c>
      <c r="K4" s="7">
        <f>+BOP!K224/GDP!$B276*100*4</f>
        <v>1.5353860577320722</v>
      </c>
      <c r="L4" s="7">
        <f>+BOP!L224/GDP!$B276*100*4</f>
        <v>-2.6648297275469028</v>
      </c>
      <c r="M4" s="7">
        <f>+BOP!M224/GDP!$B276*100*4</f>
        <v>-3.19015287018658</v>
      </c>
      <c r="N4" s="7">
        <f>+BOP!N224/GDP!$B276*100*4</f>
        <v>-1.0993593718294241</v>
      </c>
      <c r="O4" s="7">
        <f>+BOP!O224/GDP!$B276*100*4</f>
        <v>-0.66818008365130344</v>
      </c>
      <c r="P4" s="7">
        <f>+BOP!P224/GDP!$B276*100*4</f>
        <v>-1.5654486185079513</v>
      </c>
      <c r="Q4" s="7">
        <f>+BOP!Q224/GDP!$B276*100*4</f>
        <v>-2.5219727865352768</v>
      </c>
      <c r="R4" s="7">
        <f>+BOP!R224/GDP!$B276*100*4</f>
        <v>-0.60566386905157188</v>
      </c>
      <c r="S4" s="7">
        <f>+BOP!S224/GDP!$B276*100*4</f>
        <v>0.86264116008009284</v>
      </c>
      <c r="T4" s="7">
        <f>+BOP!T224/GDP!$B276*100*4</f>
        <v>-5.7820977341893594E-3</v>
      </c>
      <c r="U4" s="7">
        <f>+BOP!U224/GDP!$B276*100*4</f>
        <v>-2.3895062316775699</v>
      </c>
      <c r="V4" s="7">
        <f>+BOP!V224/GDP!$B276*100*4</f>
        <v>-1.3485547418472694</v>
      </c>
      <c r="W4" s="8">
        <f t="shared" si="0"/>
        <v>-1.0409514898303005</v>
      </c>
    </row>
    <row r="5" spans="1:23" x14ac:dyDescent="0.25">
      <c r="A5" s="5">
        <v>42278</v>
      </c>
      <c r="B5" s="7">
        <f>+BOP!B225/GDP!$B277*100*4</f>
        <v>7.9268410101861457</v>
      </c>
      <c r="C5" s="7">
        <f>+BOP!C225/GDP!$B277*100*4</f>
        <v>11.988367648149293</v>
      </c>
      <c r="D5" s="7">
        <f>+BOP!D225/GDP!$B277*100*4</f>
        <v>4.1746584253754122</v>
      </c>
      <c r="E5" s="7">
        <f>+BOP!E225/GDP!$B277*100*4</f>
        <v>2.7673458569903766</v>
      </c>
      <c r="F5" s="7">
        <f>+BOP!F225/GDP!$B277*100*4</f>
        <v>4.3607595647377071</v>
      </c>
      <c r="G5" s="7">
        <f>+BOP!G225/GDP!$B277*100*4</f>
        <v>3.2882424470184302</v>
      </c>
      <c r="H5" s="7">
        <f>+BOP!H225/GDP!$B277*100*4</f>
        <v>0.72097104567218573</v>
      </c>
      <c r="I5" s="7">
        <f>+BOP!I225/GDP!$B277*100*4</f>
        <v>1.3016013930354844</v>
      </c>
      <c r="J5" s="7">
        <f>+BOP!J225/GDP!$B277*100*4</f>
        <v>1.6465513654712736</v>
      </c>
      <c r="K5" s="7">
        <f>+BOP!K225/GDP!$B277*100*4</f>
        <v>1.737790177528922</v>
      </c>
      <c r="L5" s="7">
        <f>+BOP!L225/GDP!$B277*100*4</f>
        <v>-1.7457749296899718</v>
      </c>
      <c r="M5" s="7">
        <f>+BOP!M225/GDP!$B277*100*4</f>
        <v>0.21877786967354784</v>
      </c>
      <c r="N5" s="7">
        <f>+BOP!N225/GDP!$B277*100*4</f>
        <v>-0.55734871945893327</v>
      </c>
      <c r="O5" s="7">
        <f>+BOP!O225/GDP!$B277*100*4</f>
        <v>-3.5815519027604727</v>
      </c>
      <c r="P5" s="7">
        <f>+BOP!P225/GDP!$B277*100*4</f>
        <v>-1.1884262102310388</v>
      </c>
      <c r="Q5" s="7">
        <f>+BOP!Q225/GDP!$B277*100*4</f>
        <v>3.8003297724340213</v>
      </c>
      <c r="R5" s="7">
        <f>+BOP!R225/GDP!$B277*100*4</f>
        <v>-2.473081702620382</v>
      </c>
      <c r="S5" s="7">
        <f>+BOP!S225/GDP!$B277*100*4</f>
        <v>-3.5009232640907411</v>
      </c>
      <c r="T5" s="7">
        <f>+BOP!T225/GDP!$B277*100*4</f>
        <v>-2.1480719128911273E-2</v>
      </c>
      <c r="U5" s="7">
        <f>+BOP!U225/GDP!$B277*100*4</f>
        <v>-2.1623272992221323</v>
      </c>
      <c r="V5" s="7">
        <f>+BOP!V225/GDP!$B277*100*4</f>
        <v>-0.81644090846734685</v>
      </c>
      <c r="W5" s="8">
        <f t="shared" si="0"/>
        <v>-1.3458863907547856</v>
      </c>
    </row>
    <row r="6" spans="1:23" x14ac:dyDescent="0.25">
      <c r="A6" s="5">
        <v>42370</v>
      </c>
      <c r="B6" s="7">
        <f>+BOP!B226/GDP!$B278*100*4</f>
        <v>7.6705664432663117</v>
      </c>
      <c r="C6" s="7">
        <f>+BOP!C226/GDP!$B278*100*4</f>
        <v>11.648579318515294</v>
      </c>
      <c r="D6" s="7">
        <f>+BOP!D226/GDP!$B278*100*4</f>
        <v>4.1191339729016621</v>
      </c>
      <c r="E6" s="7">
        <f>+BOP!E226/GDP!$B278*100*4</f>
        <v>2.7353656088467986</v>
      </c>
      <c r="F6" s="7">
        <f>+BOP!F226/GDP!$B278*100*4</f>
        <v>4.4443213737197471</v>
      </c>
      <c r="G6" s="7">
        <f>+BOP!G226/GDP!$B278*100*4</f>
        <v>3.4742433754888351</v>
      </c>
      <c r="H6" s="7">
        <f>+BOP!H226/GDP!$B278*100*4</f>
        <v>0.7383163914065759</v>
      </c>
      <c r="I6" s="7">
        <f>+BOP!I226/GDP!$B278*100*4</f>
        <v>1.3599746906134227</v>
      </c>
      <c r="J6" s="7">
        <f>+BOP!J226/GDP!$B278*100*4</f>
        <v>1.6665287518852629</v>
      </c>
      <c r="K6" s="7">
        <f>+BOP!K226/GDP!$B278*100*4</f>
        <v>2.9888913017228336</v>
      </c>
      <c r="L6" s="7">
        <f>+BOP!L226/GDP!$B278*100*4</f>
        <v>-1.4771293839829822</v>
      </c>
      <c r="M6" s="7">
        <f>+BOP!M226/GDP!$B278*100*4</f>
        <v>-1.1412974450463573</v>
      </c>
      <c r="N6" s="7">
        <f>+BOP!N226/GDP!$B278*100*4</f>
        <v>-1.0694198235522065</v>
      </c>
      <c r="O6" s="7">
        <f>+BOP!O226/GDP!$B278*100*4</f>
        <v>-2.3204445357758772</v>
      </c>
      <c r="P6" s="7">
        <f>+BOP!P226/GDP!$B278*100*4</f>
        <v>-0.40770956043077561</v>
      </c>
      <c r="Q6" s="7">
        <f>+BOP!Q226/GDP!$B278*100*4</f>
        <v>1.1791470907295196</v>
      </c>
      <c r="R6" s="7">
        <f>+BOP!R226/GDP!$B278*100*4</f>
        <v>0.64795656985264927</v>
      </c>
      <c r="S6" s="7">
        <f>+BOP!S226/GDP!$B278*100*4</f>
        <v>1.0532047157894828</v>
      </c>
      <c r="T6" s="7">
        <f>+BOP!T226/GDP!$B278*100*4</f>
        <v>-2.57153040551318E-2</v>
      </c>
      <c r="U6" s="7">
        <f>+BOP!U226/GDP!$B278*100*4</f>
        <v>-2.2458248121700537</v>
      </c>
      <c r="V6" s="7">
        <f>+BOP!V226/GDP!$B278*100*4</f>
        <v>-1.8563815382469535</v>
      </c>
      <c r="W6" s="8">
        <f t="shared" si="0"/>
        <v>-0.38944327392310019</v>
      </c>
    </row>
    <row r="7" spans="1:23" x14ac:dyDescent="0.25">
      <c r="A7" s="5">
        <v>42461</v>
      </c>
      <c r="B7" s="7">
        <f>+BOP!B227/GDP!$B279*100*4</f>
        <v>7.7017259039289963</v>
      </c>
      <c r="C7" s="7">
        <f>+BOP!C227/GDP!$B279*100*4</f>
        <v>11.699267121718805</v>
      </c>
      <c r="D7" s="7">
        <f>+BOP!D227/GDP!$B279*100*4</f>
        <v>4.1865352494390944</v>
      </c>
      <c r="E7" s="7">
        <f>+BOP!E227/GDP!$B279*100*4</f>
        <v>2.7285385370074833</v>
      </c>
      <c r="F7" s="7">
        <f>+BOP!F227/GDP!$B279*100*4</f>
        <v>4.5196102417620798</v>
      </c>
      <c r="G7" s="7">
        <f>+BOP!G227/GDP!$B279*100*4</f>
        <v>3.5531989553916579</v>
      </c>
      <c r="H7" s="7">
        <f>+BOP!H227/GDP!$B279*100*4</f>
        <v>0.74456081012833575</v>
      </c>
      <c r="I7" s="7">
        <f>+BOP!I227/GDP!$B279*100*4</f>
        <v>1.319409640020988</v>
      </c>
      <c r="J7" s="7">
        <f>+BOP!J227/GDP!$B279*100*4</f>
        <v>2.3285321666623378</v>
      </c>
      <c r="K7" s="7">
        <f>+BOP!K227/GDP!$B279*100*4</f>
        <v>3.7529242396015072</v>
      </c>
      <c r="L7" s="7">
        <f>+BOP!L227/GDP!$B279*100*4</f>
        <v>3.0622334622473146</v>
      </c>
      <c r="M7" s="7">
        <f>+BOP!M227/GDP!$B279*100*4</f>
        <v>0.10162624436836371</v>
      </c>
      <c r="N7" s="7">
        <f>+BOP!N227/GDP!$B279*100*4</f>
        <v>3.490200944841896</v>
      </c>
      <c r="O7" s="7">
        <f>+BOP!O227/GDP!$B279*100*4</f>
        <v>-0.989412935285096</v>
      </c>
      <c r="P7" s="7">
        <f>+BOP!P227/GDP!$B279*100*4</f>
        <v>-0.42794610559744917</v>
      </c>
      <c r="Q7" s="7">
        <f>+BOP!Q227/GDP!$B279*100*4</f>
        <v>1.0910391796534598</v>
      </c>
      <c r="R7" s="7">
        <f>+BOP!R227/GDP!$B279*100*4</f>
        <v>2.1271394766761462</v>
      </c>
      <c r="S7" s="7">
        <f>+BOP!S227/GDP!$B279*100*4</f>
        <v>3.8468333880050034</v>
      </c>
      <c r="T7" s="7">
        <f>+BOP!T227/GDP!$B279*100*4</f>
        <v>4.0402524580607363E-3</v>
      </c>
      <c r="U7" s="7">
        <f>+BOP!U227/GDP!$B279*100*4</f>
        <v>-2.147982048880428</v>
      </c>
      <c r="V7" s="7">
        <f>+BOP!V227/GDP!$B279*100*4</f>
        <v>-0.16641992267726369</v>
      </c>
      <c r="W7" s="8">
        <f t="shared" si="0"/>
        <v>-1.9815621262031642</v>
      </c>
    </row>
    <row r="8" spans="1:23" x14ac:dyDescent="0.25">
      <c r="A8" s="5">
        <v>42552</v>
      </c>
      <c r="B8" s="7">
        <f>+BOP!B228/GDP!$B280*100*4</f>
        <v>7.8209719669126159</v>
      </c>
      <c r="C8" s="7">
        <f>+BOP!C228/GDP!$B280*100*4</f>
        <v>11.777645251147813</v>
      </c>
      <c r="D8" s="7">
        <f>+BOP!D228/GDP!$B280*100*4</f>
        <v>4.2277841650390924</v>
      </c>
      <c r="E8" s="7">
        <f>+BOP!E228/GDP!$B280*100*4</f>
        <v>2.7500022627860514</v>
      </c>
      <c r="F8" s="7">
        <f>+BOP!F228/GDP!$B280*100*4</f>
        <v>4.5363064418898809</v>
      </c>
      <c r="G8" s="7">
        <f>+BOP!G228/GDP!$B280*100*4</f>
        <v>3.5576395653354727</v>
      </c>
      <c r="H8" s="7">
        <f>+BOP!H228/GDP!$B280*100*4</f>
        <v>0.74776213106067391</v>
      </c>
      <c r="I8" s="7">
        <f>+BOP!I228/GDP!$B280*100*4</f>
        <v>1.3554908872180325</v>
      </c>
      <c r="J8" s="7">
        <f>+BOP!J228/GDP!$B280*100*4</f>
        <v>1.7670797605353068</v>
      </c>
      <c r="K8" s="7">
        <f>+BOP!K228/GDP!$B280*100*4</f>
        <v>2.9716547275370053</v>
      </c>
      <c r="L8" s="7">
        <f>+BOP!L228/GDP!$B280*100*4</f>
        <v>-0.41243576400311255</v>
      </c>
      <c r="M8" s="7">
        <f>+BOP!M228/GDP!$B280*100*4</f>
        <v>4.6105787550378743</v>
      </c>
      <c r="N8" s="7">
        <f>+BOP!N228/GDP!$B280*100*4</f>
        <v>-0.46951619622859458</v>
      </c>
      <c r="O8" s="7">
        <f>+BOP!O228/GDP!$B280*100*4</f>
        <v>2.5499666827911125</v>
      </c>
      <c r="P8" s="7">
        <f>+BOP!P228/GDP!$B280*100*4</f>
        <v>5.7080432225482106E-2</v>
      </c>
      <c r="Q8" s="7">
        <f>+BOP!Q228/GDP!$B280*100*4</f>
        <v>2.0606120722467622</v>
      </c>
      <c r="R8" s="7">
        <f>+BOP!R228/GDP!$B280*100*4</f>
        <v>-0.50497974369806153</v>
      </c>
      <c r="S8" s="7">
        <f>+BOP!S228/GDP!$B280*100*4</f>
        <v>-2.2038424594891164</v>
      </c>
      <c r="T8" s="7">
        <f>+BOP!T228/GDP!$B280*100*4</f>
        <v>3.4764862653650454E-2</v>
      </c>
      <c r="U8" s="7">
        <f>+BOP!U228/GDP!$B280*100*4</f>
        <v>-2.1079532615851071</v>
      </c>
      <c r="V8" s="7">
        <f>+BOP!V228/GDP!$B280*100*4</f>
        <v>-4.4211928254173491</v>
      </c>
      <c r="W8" s="8">
        <f t="shared" si="0"/>
        <v>2.3132395638322421</v>
      </c>
    </row>
    <row r="9" spans="1:23" x14ac:dyDescent="0.25">
      <c r="A9" s="5">
        <v>42644</v>
      </c>
      <c r="B9" s="7">
        <f>+BOP!B229/GDP!$B281*100*4</f>
        <v>7.8044026471474002</v>
      </c>
      <c r="C9" s="7">
        <f>+BOP!C229/GDP!$B281*100*4</f>
        <v>11.820897893011606</v>
      </c>
      <c r="D9" s="7">
        <f>+BOP!D229/GDP!$B281*100*4</f>
        <v>4.1306110586415619</v>
      </c>
      <c r="E9" s="7">
        <f>+BOP!E229/GDP!$B281*100*4</f>
        <v>2.7004126221182996</v>
      </c>
      <c r="F9" s="7">
        <f>+BOP!F229/GDP!$B281*100*4</f>
        <v>4.7297505068132395</v>
      </c>
      <c r="G9" s="7">
        <f>+BOP!G229/GDP!$B281*100*4</f>
        <v>3.4708305597578635</v>
      </c>
      <c r="H9" s="7">
        <f>+BOP!H229/GDP!$B281*100*4</f>
        <v>0.77075320260549074</v>
      </c>
      <c r="I9" s="7">
        <f>+BOP!I229/GDP!$B281*100*4</f>
        <v>1.3744815899982916</v>
      </c>
      <c r="J9" s="7">
        <f>+BOP!J229/GDP!$B281*100*4</f>
        <v>0.63365078560177368</v>
      </c>
      <c r="K9" s="7">
        <f>+BOP!K229/GDP!$B281*100*4</f>
        <v>0.4199822320045089</v>
      </c>
      <c r="L9" s="7">
        <f>+BOP!L229/GDP!$B281*100*4</f>
        <v>-0.37440715069882574</v>
      </c>
      <c r="M9" s="7">
        <f>+BOP!M229/GDP!$B281*100*4</f>
        <v>1.2908748891202799</v>
      </c>
      <c r="N9" s="7">
        <f>+BOP!N229/GDP!$B281*100*4</f>
        <v>-1.4630124950633543</v>
      </c>
      <c r="O9" s="7">
        <f>+BOP!O229/GDP!$B281*100*4</f>
        <v>-2.2291977125080917</v>
      </c>
      <c r="P9" s="7">
        <f>+BOP!P229/GDP!$B281*100*4</f>
        <v>1.0886053443645285</v>
      </c>
      <c r="Q9" s="7">
        <f>+BOP!Q229/GDP!$B281*100*4</f>
        <v>3.520072601628371</v>
      </c>
      <c r="R9" s="7">
        <f>+BOP!R229/GDP!$B281*100*4</f>
        <v>-2.2760300374360005</v>
      </c>
      <c r="S9" s="7">
        <f>+BOP!S229/GDP!$B281*100*4</f>
        <v>-2.5899218617850273</v>
      </c>
      <c r="T9" s="7">
        <f>+BOP!T229/GDP!$B281*100*4</f>
        <v>3.0383387537122081E-2</v>
      </c>
      <c r="U9" s="7">
        <f>+BOP!U229/GDP!$B281*100*4</f>
        <v>-1.9310842956179977</v>
      </c>
      <c r="V9" s="7">
        <f>+BOP!V229/GDP!$B281*100*4</f>
        <v>-1.2539957428683248</v>
      </c>
      <c r="W9" s="8">
        <f t="shared" si="0"/>
        <v>-0.67708855274967283</v>
      </c>
    </row>
    <row r="10" spans="1:23" x14ac:dyDescent="0.25">
      <c r="A10" s="5">
        <v>42736</v>
      </c>
      <c r="B10" s="7">
        <f>+BOP!B230/GDP!$B282*100*4</f>
        <v>7.9710856031540116</v>
      </c>
      <c r="C10" s="7">
        <f>+BOP!C230/GDP!$B282*100*4</f>
        <v>12.01770697679533</v>
      </c>
      <c r="D10" s="7">
        <f>+BOP!D230/GDP!$B282*100*4</f>
        <v>4.230935923308218</v>
      </c>
      <c r="E10" s="7">
        <f>+BOP!E230/GDP!$B282*100*4</f>
        <v>2.7665854567853541</v>
      </c>
      <c r="F10" s="7">
        <f>+BOP!F230/GDP!$B282*100*4</f>
        <v>4.8164312977059645</v>
      </c>
      <c r="G10" s="7">
        <f>+BOP!G230/GDP!$B282*100*4</f>
        <v>3.5855652911055782</v>
      </c>
      <c r="H10" s="7">
        <f>+BOP!H230/GDP!$B282*100*4</f>
        <v>0.90314959208683943</v>
      </c>
      <c r="I10" s="7">
        <f>+BOP!I230/GDP!$B282*100*4</f>
        <v>1.3248282528229649</v>
      </c>
      <c r="J10" s="7">
        <f>+BOP!J230/GDP!$B282*100*4</f>
        <v>2.5659016838308379</v>
      </c>
      <c r="K10" s="7">
        <f>+BOP!K230/GDP!$B282*100*4</f>
        <v>2.3425209143279666</v>
      </c>
      <c r="L10" s="7">
        <f>+BOP!L230/GDP!$B282*100*4</f>
        <v>2.7868965716124476</v>
      </c>
      <c r="M10" s="7">
        <f>+BOP!M230/GDP!$B282*100*4</f>
        <v>3.3216037855436733</v>
      </c>
      <c r="N10" s="7">
        <f>+BOP!N230/GDP!$B282*100*4</f>
        <v>0.66636639134974729</v>
      </c>
      <c r="O10" s="7">
        <f>+BOP!O230/GDP!$B282*100*4</f>
        <v>1.1923392035013956</v>
      </c>
      <c r="P10" s="7">
        <f>+BOP!P230/GDP!$B282*100*4</f>
        <v>2.1205301802627003</v>
      </c>
      <c r="Q10" s="7">
        <f>+BOP!Q230/GDP!$B282*100*4</f>
        <v>2.1292645820422775</v>
      </c>
      <c r="R10" s="7">
        <f>+BOP!R230/GDP!$B282*100*4</f>
        <v>1.874182705842983</v>
      </c>
      <c r="S10" s="7">
        <f>+BOP!S230/GDP!$B282*100*4</f>
        <v>3.1763554557127449</v>
      </c>
      <c r="T10" s="7">
        <f>+BOP!T230/GDP!$B282*100*4</f>
        <v>-4.9999782158625453E-3</v>
      </c>
      <c r="U10" s="7">
        <f>+BOP!U230/GDP!$B282*100*4</f>
        <v>-1.7730835612541938</v>
      </c>
      <c r="V10" s="7">
        <f>+BOP!V230/GDP!$B282*100*4</f>
        <v>-1.7348679601188459</v>
      </c>
      <c r="W10" s="8">
        <f t="shared" si="0"/>
        <v>-3.8215601135347832E-2</v>
      </c>
    </row>
    <row r="11" spans="1:23" x14ac:dyDescent="0.25">
      <c r="A11" s="5">
        <v>42826</v>
      </c>
      <c r="B11" s="7">
        <f>+BOP!B231/GDP!$B283*100*4</f>
        <v>7.8509389775819223</v>
      </c>
      <c r="C11" s="7">
        <f>+BOP!C231/GDP!$B283*100*4</f>
        <v>11.998965154100521</v>
      </c>
      <c r="D11" s="7">
        <f>+BOP!D231/GDP!$B283*100*4</f>
        <v>4.2807720682971544</v>
      </c>
      <c r="E11" s="7">
        <f>+BOP!E231/GDP!$B283*100*4</f>
        <v>2.824106600445309</v>
      </c>
      <c r="F11" s="7">
        <f>+BOP!F231/GDP!$B283*100*4</f>
        <v>4.8948272778094646</v>
      </c>
      <c r="G11" s="7">
        <f>+BOP!G231/GDP!$B283*100*4</f>
        <v>3.7158766689629514</v>
      </c>
      <c r="H11" s="7">
        <f>+BOP!H231/GDP!$B283*100*4</f>
        <v>0.75933284026050585</v>
      </c>
      <c r="I11" s="7">
        <f>+BOP!I231/GDP!$B283*100*4</f>
        <v>1.3857757457657924</v>
      </c>
      <c r="J11" s="7">
        <f>+BOP!J231/GDP!$B283*100*4</f>
        <v>1.7044605428475641</v>
      </c>
      <c r="K11" s="7">
        <f>+BOP!K231/GDP!$B283*100*4</f>
        <v>1.863586876923456</v>
      </c>
      <c r="L11" s="7">
        <f>+BOP!L231/GDP!$B283*100*4</f>
        <v>3.130774097759808</v>
      </c>
      <c r="M11" s="7">
        <f>+BOP!M231/GDP!$B283*100*4</f>
        <v>5.3408872213970904</v>
      </c>
      <c r="N11" s="7">
        <f>+BOP!N231/GDP!$B283*100*4</f>
        <v>1.7304294337830064</v>
      </c>
      <c r="O11" s="7">
        <f>+BOP!O231/GDP!$B283*100*4</f>
        <v>0.43262279162182254</v>
      </c>
      <c r="P11" s="7">
        <f>+BOP!P231/GDP!$B283*100*4</f>
        <v>1.4003446639768011</v>
      </c>
      <c r="Q11" s="7">
        <f>+BOP!Q231/GDP!$B283*100*4</f>
        <v>4.9082644297752678</v>
      </c>
      <c r="R11" s="7">
        <f>+BOP!R231/GDP!$B283*100*4</f>
        <v>1.7396893394255968</v>
      </c>
      <c r="S11" s="7">
        <f>+BOP!S231/GDP!$B283*100*4</f>
        <v>1.9532433411118255</v>
      </c>
      <c r="T11" s="7">
        <f>+BOP!T231/GDP!$B283*100*4</f>
        <v>3.0866352141967934E-3</v>
      </c>
      <c r="U11" s="7">
        <f>+BOP!U231/GDP!$B283*100*4</f>
        <v>-2.1388324277574315</v>
      </c>
      <c r="V11" s="7">
        <f>+BOP!V231/GDP!$B283*100*4</f>
        <v>-2.3881913979283431</v>
      </c>
      <c r="W11" s="8">
        <f t="shared" si="0"/>
        <v>0.24935897017091158</v>
      </c>
    </row>
    <row r="12" spans="1:23" x14ac:dyDescent="0.25">
      <c r="A12" s="5">
        <v>42917</v>
      </c>
      <c r="B12" s="7">
        <f>+BOP!B232/GDP!$B284*100*4</f>
        <v>7.8535510429174016</v>
      </c>
      <c r="C12" s="7">
        <f>+BOP!C232/GDP!$B284*100*4</f>
        <v>11.809880820684119</v>
      </c>
      <c r="D12" s="7">
        <f>+BOP!D232/GDP!$B284*100*4</f>
        <v>4.2797609964557743</v>
      </c>
      <c r="E12" s="7">
        <f>+BOP!E232/GDP!$B284*100*4</f>
        <v>2.8998108172132722</v>
      </c>
      <c r="F12" s="7">
        <f>+BOP!F232/GDP!$B284*100*4</f>
        <v>5.1991319579770972</v>
      </c>
      <c r="G12" s="7">
        <f>+BOP!G232/GDP!$B284*100*4</f>
        <v>3.8106303409987357</v>
      </c>
      <c r="H12" s="7">
        <f>+BOP!H232/GDP!$B284*100*4</f>
        <v>0.88553083024355095</v>
      </c>
      <c r="I12" s="7">
        <f>+BOP!I232/GDP!$B284*100*4</f>
        <v>1.439769618986223</v>
      </c>
      <c r="J12" s="7">
        <f>+BOP!J232/GDP!$B284*100*4</f>
        <v>2.5111368004064474</v>
      </c>
      <c r="K12" s="7">
        <f>+BOP!K232/GDP!$B284*100*4</f>
        <v>2.0465357663629402</v>
      </c>
      <c r="L12" s="7">
        <f>+BOP!L232/GDP!$B284*100*4</f>
        <v>2.8259556447486989</v>
      </c>
      <c r="M12" s="7">
        <f>+BOP!M232/GDP!$B284*100*4</f>
        <v>5.9797299441744469</v>
      </c>
      <c r="N12" s="7">
        <f>+BOP!N232/GDP!$B284*100*4</f>
        <v>1.287753086883674</v>
      </c>
      <c r="O12" s="7">
        <f>+BOP!O232/GDP!$B284*100*4</f>
        <v>1.6364526869109937</v>
      </c>
      <c r="P12" s="7">
        <f>+BOP!P232/GDP!$B284*100*4</f>
        <v>1.5382228700686731</v>
      </c>
      <c r="Q12" s="7">
        <f>+BOP!Q232/GDP!$B284*100*4</f>
        <v>4.3432569450598058</v>
      </c>
      <c r="R12" s="7">
        <f>+BOP!R232/GDP!$B284*100*4</f>
        <v>1.899048855673922</v>
      </c>
      <c r="S12" s="7">
        <f>+BOP!S232/GDP!$B284*100*4</f>
        <v>2.1466546181445363</v>
      </c>
      <c r="T12" s="7">
        <f>+BOP!T232/GDP!$B284*100*4</f>
        <v>-1.2390444225354759E-3</v>
      </c>
      <c r="U12" s="7">
        <f>+BOP!U232/GDP!$B284*100*4</f>
        <v>-1.742096458084879</v>
      </c>
      <c r="V12" s="7">
        <f>+BOP!V232/GDP!$B284*100*4</f>
        <v>-2.560190772216663</v>
      </c>
      <c r="W12" s="8">
        <f t="shared" si="0"/>
        <v>0.81809431413178402</v>
      </c>
    </row>
    <row r="13" spans="1:23" x14ac:dyDescent="0.25">
      <c r="A13" s="5">
        <v>43009</v>
      </c>
      <c r="B13" s="7">
        <f>+BOP!B233/GDP!$B285*100*4</f>
        <v>8.0774811190129032</v>
      </c>
      <c r="C13" s="7">
        <f>+BOP!C233/GDP!$B285*100*4</f>
        <v>12.228583315100478</v>
      </c>
      <c r="D13" s="7">
        <f>+BOP!D233/GDP!$B285*100*4</f>
        <v>4.2882877991053387</v>
      </c>
      <c r="E13" s="7">
        <f>+BOP!E233/GDP!$B285*100*4</f>
        <v>2.8290937285897035</v>
      </c>
      <c r="F13" s="7">
        <f>+BOP!F233/GDP!$B285*100*4</f>
        <v>5.3791449136720866</v>
      </c>
      <c r="G13" s="7">
        <f>+BOP!G233/GDP!$B285*100*4</f>
        <v>3.9225859566020773</v>
      </c>
      <c r="H13" s="7">
        <f>+BOP!H233/GDP!$B285*100*4</f>
        <v>0.7283493489672751</v>
      </c>
      <c r="I13" s="7">
        <f>+BOP!I233/GDP!$B285*100*4</f>
        <v>1.3384978895136856</v>
      </c>
      <c r="J13" s="7">
        <f>+BOP!J233/GDP!$B285*100*4</f>
        <v>1.5826451428471042</v>
      </c>
      <c r="K13" s="7">
        <f>+BOP!K233/GDP!$B285*100*4</f>
        <v>1.5290645027860337</v>
      </c>
      <c r="L13" s="7">
        <f>+BOP!L233/GDP!$B285*100*4</f>
        <v>2.2982980361218157</v>
      </c>
      <c r="M13" s="7">
        <f>+BOP!M233/GDP!$B285*100*4</f>
        <v>1.532518098438256</v>
      </c>
      <c r="N13" s="7">
        <f>+BOP!N233/GDP!$B285*100*4</f>
        <v>-0.79193144233333701</v>
      </c>
      <c r="O13" s="7">
        <f>+BOP!O233/GDP!$B285*100*4</f>
        <v>-0.18819101857515422</v>
      </c>
      <c r="P13" s="7">
        <f>+BOP!P233/GDP!$B285*100*4</f>
        <v>3.0902294784551527</v>
      </c>
      <c r="Q13" s="7">
        <f>+BOP!Q233/GDP!$B285*100*4</f>
        <v>1.7207091170134101</v>
      </c>
      <c r="R13" s="7">
        <f>+BOP!R233/GDP!$B285*100*4</f>
        <v>-1.0947498957932411</v>
      </c>
      <c r="S13" s="7">
        <f>+BOP!S233/GDP!$B285*100*4</f>
        <v>0.67638571033874784</v>
      </c>
      <c r="T13" s="7">
        <f>+BOP!T233/GDP!$B285*100*4</f>
        <v>-3.0723027218326336E-2</v>
      </c>
      <c r="U13" s="7">
        <f>+BOP!U233/GDP!$B285*100*4</f>
        <v>-1.8454977090483407</v>
      </c>
      <c r="V13" s="7">
        <f>+BOP!V233/GDP!$B285*100*4</f>
        <v>-0.94854102552227137</v>
      </c>
      <c r="W13" s="8">
        <f t="shared" si="0"/>
        <v>-0.89695668352606928</v>
      </c>
    </row>
    <row r="14" spans="1:23" x14ac:dyDescent="0.25">
      <c r="A14" s="5">
        <v>43101</v>
      </c>
      <c r="B14" s="7">
        <f>+BOP!B234/GDP!$B286*100*4</f>
        <v>8.1139665966387273</v>
      </c>
      <c r="C14" s="7">
        <f>+BOP!C234/GDP!$B286*100*4</f>
        <v>12.402830639249139</v>
      </c>
      <c r="D14" s="7">
        <f>+BOP!D234/GDP!$B286*100*4</f>
        <v>4.3055499326489199</v>
      </c>
      <c r="E14" s="7">
        <f>+BOP!E234/GDP!$B286*100*4</f>
        <v>2.7560840164078573</v>
      </c>
      <c r="F14" s="7">
        <f>+BOP!F234/GDP!$B286*100*4</f>
        <v>5.2887581324652082</v>
      </c>
      <c r="G14" s="7">
        <f>+BOP!G234/GDP!$B286*100*4</f>
        <v>3.91274283024473</v>
      </c>
      <c r="H14" s="7">
        <f>+BOP!H234/GDP!$B286*100*4</f>
        <v>0.68839134787409606</v>
      </c>
      <c r="I14" s="7">
        <f>+BOP!I234/GDP!$B286*100*4</f>
        <v>1.2302892389832172</v>
      </c>
      <c r="J14" s="7">
        <f>+BOP!J234/GDP!$B286*100*4</f>
        <v>-0.8671350095601984</v>
      </c>
      <c r="K14" s="7">
        <f>+BOP!K234/GDP!$B286*100*4</f>
        <v>0.97931220190635315</v>
      </c>
      <c r="L14" s="7">
        <f>+BOP!L234/GDP!$B286*100*4</f>
        <v>5.6867598987493109</v>
      </c>
      <c r="M14" s="7">
        <f>+BOP!M234/GDP!$B286*100*4</f>
        <v>5.9251044577545677</v>
      </c>
      <c r="N14" s="7">
        <f>+BOP!N234/GDP!$B286*100*4</f>
        <v>3.8883633281719558</v>
      </c>
      <c r="O14" s="7">
        <f>+BOP!O234/GDP!$B286*100*4</f>
        <v>3.0207363996837353</v>
      </c>
      <c r="P14" s="7">
        <f>+BOP!P234/GDP!$B286*100*4</f>
        <v>1.798376893820234</v>
      </c>
      <c r="Q14" s="7">
        <f>+BOP!Q234/GDP!$B286*100*4</f>
        <v>2.9043483813137119</v>
      </c>
      <c r="R14" s="7">
        <f>+BOP!R234/GDP!$B286*100*4</f>
        <v>1.8164598336143256</v>
      </c>
      <c r="S14" s="7">
        <f>+BOP!S234/GDP!$B286*100*4</f>
        <v>1.5492888254269745</v>
      </c>
      <c r="T14" s="7">
        <f>+BOP!T234/GDP!$B286*100*4</f>
        <v>-1.3773729984618187E-4</v>
      </c>
      <c r="U14" s="7">
        <f>+BOP!U234/GDP!$B286*100*4</f>
        <v>-1.9052807152579918</v>
      </c>
      <c r="V14" s="7">
        <f>+BOP!V234/GDP!$B286*100*4</f>
        <v>-1.2443777970817698</v>
      </c>
      <c r="W14" s="8">
        <f t="shared" si="0"/>
        <v>-0.66090291817622204</v>
      </c>
    </row>
    <row r="15" spans="1:23" x14ac:dyDescent="0.25">
      <c r="A15" s="5">
        <v>43191</v>
      </c>
      <c r="B15" s="7">
        <f>+BOP!B235/GDP!$B287*100*4</f>
        <v>8.2862411539391445</v>
      </c>
      <c r="C15" s="7">
        <f>+BOP!C235/GDP!$B287*100*4</f>
        <v>12.308123177437423</v>
      </c>
      <c r="D15" s="7">
        <f>+BOP!D235/GDP!$B287*100*4</f>
        <v>4.1758110622114319</v>
      </c>
      <c r="E15" s="7">
        <f>+BOP!E235/GDP!$B287*100*4</f>
        <v>2.7363024534578448</v>
      </c>
      <c r="F15" s="7">
        <f>+BOP!F235/GDP!$B287*100*4</f>
        <v>5.4190990175751201</v>
      </c>
      <c r="G15" s="7">
        <f>+BOP!G235/GDP!$B287*100*4</f>
        <v>4.1150557370829821</v>
      </c>
      <c r="H15" s="7">
        <f>+BOP!H235/GDP!$B287*100*4</f>
        <v>0.71610043325582462</v>
      </c>
      <c r="I15" s="7">
        <f>+BOP!I235/GDP!$B287*100*4</f>
        <v>1.2787771504003322</v>
      </c>
      <c r="J15" s="7">
        <f>+BOP!J235/GDP!$B287*100*4</f>
        <v>-1.3228373941835037</v>
      </c>
      <c r="K15" s="7">
        <f>+BOP!K235/GDP!$B287*100*4</f>
        <v>-0.13021774739622813</v>
      </c>
      <c r="L15" s="7">
        <f>+BOP!L235/GDP!$B287*100*4</f>
        <v>5.6051937834436107E-2</v>
      </c>
      <c r="M15" s="7">
        <f>+BOP!M235/GDP!$B287*100*4</f>
        <v>-0.35699098271252505</v>
      </c>
      <c r="N15" s="7">
        <f>+BOP!N235/GDP!$B287*100*4</f>
        <v>-1.315587958395624</v>
      </c>
      <c r="O15" s="7">
        <f>+BOP!O235/GDP!$B287*100*4</f>
        <v>-0.74715833778405938</v>
      </c>
      <c r="P15" s="7">
        <f>+BOP!P235/GDP!$B287*100*4</f>
        <v>1.3716398962300602</v>
      </c>
      <c r="Q15" s="7">
        <f>+BOP!Q235/GDP!$B287*100*4</f>
        <v>0.39018679055622024</v>
      </c>
      <c r="R15" s="7">
        <f>+BOP!R235/GDP!$B287*100*4</f>
        <v>-2.0135356489547207</v>
      </c>
      <c r="S15" s="7">
        <f>+BOP!S235/GDP!$B287*100*4</f>
        <v>-2.4506202640582693</v>
      </c>
      <c r="T15" s="7">
        <f>+BOP!T235/GDP!$B287*100*4</f>
        <v>5.9628067016660874E-2</v>
      </c>
      <c r="U15" s="7">
        <f>+BOP!U235/GDP!$B287*100*4</f>
        <v>-1.8410068513970614</v>
      </c>
      <c r="V15" s="7">
        <f>+BOP!V235/GDP!$B287*100*4</f>
        <v>-0.5884287343534631</v>
      </c>
      <c r="W15" s="8">
        <f t="shared" si="0"/>
        <v>-1.2525781170435983</v>
      </c>
    </row>
    <row r="16" spans="1:23" x14ac:dyDescent="0.25">
      <c r="A16" s="5">
        <v>43282</v>
      </c>
      <c r="B16" s="7">
        <f>+BOP!B236/GDP!$B288*100*4</f>
        <v>8.0698773434724131</v>
      </c>
      <c r="C16" s="7">
        <f>+BOP!C236/GDP!$B288*100*4</f>
        <v>12.405161276674106</v>
      </c>
      <c r="D16" s="7">
        <f>+BOP!D236/GDP!$B288*100*4</f>
        <v>4.1772742854972389</v>
      </c>
      <c r="E16" s="7">
        <f>+BOP!E236/GDP!$B288*100*4</f>
        <v>2.7095885181450985</v>
      </c>
      <c r="F16" s="7">
        <f>+BOP!F236/GDP!$B288*100*4</f>
        <v>5.270706432556219</v>
      </c>
      <c r="G16" s="7">
        <f>+BOP!G236/GDP!$B288*100*4</f>
        <v>4.1494071993818853</v>
      </c>
      <c r="H16" s="7">
        <f>+BOP!H236/GDP!$B288*100*4</f>
        <v>0.74748794758141479</v>
      </c>
      <c r="I16" s="7">
        <f>+BOP!I236/GDP!$B288*100*4</f>
        <v>1.2864246999696616</v>
      </c>
      <c r="J16" s="7">
        <f>+BOP!J236/GDP!$B288*100*4</f>
        <v>1.4305681164186468</v>
      </c>
      <c r="K16" s="7">
        <f>+BOP!K236/GDP!$B288*100*4</f>
        <v>2.5119418349101124</v>
      </c>
      <c r="L16" s="7">
        <f>+BOP!L236/GDP!$B288*100*4</f>
        <v>1.797802077338376</v>
      </c>
      <c r="M16" s="7">
        <f>+BOP!M236/GDP!$B288*100*4</f>
        <v>0.23380273699403759</v>
      </c>
      <c r="N16" s="7">
        <f>+BOP!N236/GDP!$B288*100*4</f>
        <v>0.61359515701199063</v>
      </c>
      <c r="O16" s="7">
        <f>+BOP!O236/GDP!$B288*100*4</f>
        <v>-1.7448950008005295</v>
      </c>
      <c r="P16" s="7">
        <f>+BOP!P236/GDP!$B288*100*4</f>
        <v>1.1842069203263854</v>
      </c>
      <c r="Q16" s="7">
        <f>+BOP!Q236/GDP!$B288*100*4</f>
        <v>1.978716969738056</v>
      </c>
      <c r="R16" s="7">
        <f>+BOP!R236/GDP!$B288*100*4</f>
        <v>-0.91992155290250899</v>
      </c>
      <c r="S16" s="7">
        <f>+BOP!S236/GDP!$B288*100*4</f>
        <v>-0.65719397290122994</v>
      </c>
      <c r="T16" s="7">
        <f>+BOP!T236/GDP!$B288*100*4</f>
        <v>-3.4040539975277334E-3</v>
      </c>
      <c r="U16" s="7">
        <f>+BOP!U236/GDP!$B288*100*4</f>
        <v>-2.285235685063463</v>
      </c>
      <c r="V16" s="7">
        <f>+BOP!V236/GDP!$B288*100*4</f>
        <v>-4.7695219852365986E-3</v>
      </c>
      <c r="W16" s="8">
        <f t="shared" si="0"/>
        <v>-2.2804661630782266</v>
      </c>
    </row>
    <row r="17" spans="1:23" x14ac:dyDescent="0.25">
      <c r="A17" s="5">
        <v>43374</v>
      </c>
      <c r="B17" s="7">
        <f>+BOP!B237/GDP!$B289*100*4</f>
        <v>8.0045637540385925</v>
      </c>
      <c r="C17" s="7">
        <f>+BOP!C237/GDP!$B289*100*4</f>
        <v>12.372638185336966</v>
      </c>
      <c r="D17" s="7">
        <f>+BOP!D237/GDP!$B289*100*4</f>
        <v>4.1456808191772136</v>
      </c>
      <c r="E17" s="7">
        <f>+BOP!E237/GDP!$B289*100*4</f>
        <v>2.7664579758538475</v>
      </c>
      <c r="F17" s="7">
        <f>+BOP!F237/GDP!$B289*100*4</f>
        <v>5.3790761744493354</v>
      </c>
      <c r="G17" s="7">
        <f>+BOP!G237/GDP!$B289*100*4</f>
        <v>4.2328025127992257</v>
      </c>
      <c r="H17" s="7">
        <f>+BOP!H237/GDP!$B289*100*4</f>
        <v>0.72294177986694341</v>
      </c>
      <c r="I17" s="7">
        <f>+BOP!I237/GDP!$B289*100*4</f>
        <v>1.3398115591804842</v>
      </c>
      <c r="J17" s="7">
        <f>+BOP!J237/GDP!$B289*100*4</f>
        <v>-1.7778868180010898</v>
      </c>
      <c r="K17" s="7">
        <f>+BOP!K237/GDP!$B289*100*4</f>
        <v>0.78466891485637602</v>
      </c>
      <c r="L17" s="7">
        <f>+BOP!L237/GDP!$B289*100*4</f>
        <v>-6.7119654217134089E-2</v>
      </c>
      <c r="M17" s="7">
        <f>+BOP!M237/GDP!$B289*100*4</f>
        <v>0.15611534388281559</v>
      </c>
      <c r="N17" s="7">
        <f>+BOP!N237/GDP!$B289*100*4</f>
        <v>0.18114657675182658</v>
      </c>
      <c r="O17" s="7">
        <f>+BOP!O237/GDP!$B289*100*4</f>
        <v>2.5350577092779107</v>
      </c>
      <c r="P17" s="7">
        <f>+BOP!P237/GDP!$B289*100*4</f>
        <v>-0.24826623096896064</v>
      </c>
      <c r="Q17" s="7">
        <f>+BOP!Q237/GDP!$B289*100*4</f>
        <v>-2.378961487803704</v>
      </c>
      <c r="R17" s="7">
        <f>+BOP!R237/GDP!$B289*100*4</f>
        <v>4.4497271160582486</v>
      </c>
      <c r="S17" s="7">
        <f>+BOP!S237/GDP!$B289*100*4</f>
        <v>5.2761020040905704</v>
      </c>
      <c r="T17" s="7">
        <f>+BOP!T237/GDP!$B289*100*4</f>
        <v>4.025267012167158E-2</v>
      </c>
      <c r="U17" s="7">
        <f>+BOP!U237/GDP!$B289*100*4</f>
        <v>-2.4594477056384383</v>
      </c>
      <c r="V17" s="7">
        <f>+BOP!V237/GDP!$B289*100*4</f>
        <v>-3.9986103745663937</v>
      </c>
      <c r="W17" s="8">
        <f t="shared" si="0"/>
        <v>1.5391626689279554</v>
      </c>
    </row>
    <row r="18" spans="1:23" x14ac:dyDescent="0.25">
      <c r="A18" s="5">
        <v>43466</v>
      </c>
      <c r="B18" s="7">
        <f>+BOP!B238/GDP!$B290*100*4</f>
        <v>7.9370204058432332</v>
      </c>
      <c r="C18" s="7">
        <f>+BOP!C238/GDP!$B290*100*4</f>
        <v>12.012410238920783</v>
      </c>
      <c r="D18" s="7">
        <f>+BOP!D238/GDP!$B290*100*4</f>
        <v>4.1716023418405044</v>
      </c>
      <c r="E18" s="7">
        <f>+BOP!E238/GDP!$B290*100*4</f>
        <v>2.834233312491711</v>
      </c>
      <c r="F18" s="7">
        <f>+BOP!F238/GDP!$B290*100*4</f>
        <v>5.3995528524602587</v>
      </c>
      <c r="G18" s="7">
        <f>+BOP!G238/GDP!$B290*100*4</f>
        <v>4.1795221584342253</v>
      </c>
      <c r="H18" s="7">
        <f>+BOP!H238/GDP!$B290*100*4</f>
        <v>0.72165065651111238</v>
      </c>
      <c r="I18" s="7">
        <f>+BOP!I238/GDP!$B290*100*4</f>
        <v>1.3842058394437182</v>
      </c>
      <c r="J18" s="7">
        <f>+BOP!J238/GDP!$B290*100*4</f>
        <v>-0.3244093294681597</v>
      </c>
      <c r="K18" s="7">
        <f>+BOP!K238/GDP!$B290*100*4</f>
        <v>1.7451637962068247</v>
      </c>
      <c r="L18" s="7">
        <f>+BOP!L238/GDP!$B290*100*4</f>
        <v>-1.0274541010629228</v>
      </c>
      <c r="M18" s="7">
        <f>+BOP!M238/GDP!$B290*100*4</f>
        <v>-0.31645161901513857</v>
      </c>
      <c r="N18" s="7">
        <f>+BOP!N238/GDP!$B290*100*4</f>
        <v>-0.38922677580098147</v>
      </c>
      <c r="O18" s="7">
        <f>+BOP!O238/GDP!$B290*100*4</f>
        <v>-4.0873453456867308</v>
      </c>
      <c r="P18" s="7">
        <f>+BOP!P238/GDP!$B290*100*4</f>
        <v>-0.63822732526194137</v>
      </c>
      <c r="Q18" s="7">
        <f>+BOP!Q238/GDP!$B290*100*4</f>
        <v>3.7708937266715932</v>
      </c>
      <c r="R18" s="7">
        <f>+BOP!R238/GDP!$B290*100*4</f>
        <v>2.7519467970215428</v>
      </c>
      <c r="S18" s="7">
        <f>+BOP!S238/GDP!$B290*100*4</f>
        <v>1.4007465090282121</v>
      </c>
      <c r="T18" s="7">
        <f>+BOP!T238/GDP!$B290*100*4</f>
        <v>3.9409613672104432E-3</v>
      </c>
      <c r="U18" s="7">
        <f>+BOP!U238/GDP!$B290*100*4</f>
        <v>-2.1805263457056783</v>
      </c>
      <c r="V18" s="7">
        <f>+BOP!V238/GDP!$B290*100*4</f>
        <v>-1.8305576081396009</v>
      </c>
      <c r="W18" s="8">
        <f t="shared" si="0"/>
        <v>-0.34996873756607738</v>
      </c>
    </row>
    <row r="19" spans="1:23" x14ac:dyDescent="0.25">
      <c r="A19" s="5">
        <v>43556</v>
      </c>
      <c r="B19" s="7">
        <f>+BOP!B239/GDP!$B291*100*4</f>
        <v>7.7078268008814677</v>
      </c>
      <c r="C19" s="7">
        <f>+BOP!C239/GDP!$B291*100*4</f>
        <v>11.919335405121746</v>
      </c>
      <c r="D19" s="7">
        <f>+BOP!D239/GDP!$B291*100*4</f>
        <v>4.2474372997996346</v>
      </c>
      <c r="E19" s="7">
        <f>+BOP!E239/GDP!$B291*100*4</f>
        <v>2.8309456733634804</v>
      </c>
      <c r="F19" s="7">
        <f>+BOP!F239/GDP!$B291*100*4</f>
        <v>5.4348040451374331</v>
      </c>
      <c r="G19" s="7">
        <f>+BOP!G239/GDP!$B291*100*4</f>
        <v>4.2275288394610735</v>
      </c>
      <c r="H19" s="7">
        <f>+BOP!H239/GDP!$B291*100*4</f>
        <v>0.71221815859079507</v>
      </c>
      <c r="I19" s="7">
        <f>+BOP!I239/GDP!$B291*100*4</f>
        <v>1.3229685963198883</v>
      </c>
      <c r="J19" s="7">
        <f>+BOP!J239/GDP!$B291*100*4</f>
        <v>1.3836286468350361</v>
      </c>
      <c r="K19" s="7">
        <f>+BOP!K239/GDP!$B291*100*4</f>
        <v>1.9428040215837619</v>
      </c>
      <c r="L19" s="7">
        <f>+BOP!L239/GDP!$B291*100*4</f>
        <v>0.3428928525729909</v>
      </c>
      <c r="M19" s="7">
        <f>+BOP!M239/GDP!$B291*100*4</f>
        <v>2.7266178638334218</v>
      </c>
      <c r="N19" s="7">
        <f>+BOP!N239/GDP!$B291*100*4</f>
        <v>-0.54341684698777981</v>
      </c>
      <c r="O19" s="7">
        <f>+BOP!O239/GDP!$B291*100*4</f>
        <v>1.6206982186788277</v>
      </c>
      <c r="P19" s="7">
        <f>+BOP!P239/GDP!$B291*100*4</f>
        <v>0.88632839295076005</v>
      </c>
      <c r="Q19" s="7">
        <f>+BOP!Q239/GDP!$B291*100*4</f>
        <v>1.1059196451545938</v>
      </c>
      <c r="R19" s="7">
        <f>+BOP!R239/GDP!$B291*100*4</f>
        <v>-0.58650511091302349</v>
      </c>
      <c r="S19" s="7">
        <f>+BOP!S239/GDP!$B291*100*4</f>
        <v>0.86462536717322946</v>
      </c>
      <c r="T19" s="7">
        <f>+BOP!T239/GDP!$B291*100*4</f>
        <v>4.4097706984663664E-2</v>
      </c>
      <c r="U19" s="7">
        <f>+BOP!U239/GDP!$B291*100*4</f>
        <v>-2.1984922098568562</v>
      </c>
      <c r="V19" s="7">
        <f>+BOP!V239/GDP!$B291*100*4</f>
        <v>-4.5301748233871884</v>
      </c>
      <c r="W19" s="8">
        <f t="shared" si="0"/>
        <v>2.3316826135303321</v>
      </c>
    </row>
    <row r="20" spans="1:23" x14ac:dyDescent="0.25">
      <c r="A20" s="5">
        <v>43647</v>
      </c>
      <c r="B20" s="7">
        <f>+BOP!B240/GDP!$B292*100*4</f>
        <v>7.5875444366119327</v>
      </c>
      <c r="C20" s="7">
        <f>+BOP!C240/GDP!$B292*100*4</f>
        <v>11.578174707930421</v>
      </c>
      <c r="D20" s="7">
        <f>+BOP!D240/GDP!$B292*100*4</f>
        <v>4.1450702764185996</v>
      </c>
      <c r="E20" s="7">
        <f>+BOP!E240/GDP!$B292*100*4</f>
        <v>2.7609120911743066</v>
      </c>
      <c r="F20" s="7">
        <f>+BOP!F240/GDP!$B292*100*4</f>
        <v>5.2415851033267638</v>
      </c>
      <c r="G20" s="7">
        <f>+BOP!G240/GDP!$B292*100*4</f>
        <v>4.1118983683464112</v>
      </c>
      <c r="H20" s="7">
        <f>+BOP!H240/GDP!$B292*100*4</f>
        <v>0.76155407166062283</v>
      </c>
      <c r="I20" s="7">
        <f>+BOP!I240/GDP!$B292*100*4</f>
        <v>1.3117730665748315</v>
      </c>
      <c r="J20" s="7">
        <f>+BOP!J240/GDP!$B292*100*4</f>
        <v>-5.6489862330595456E-2</v>
      </c>
      <c r="K20" s="7">
        <f>+BOP!K240/GDP!$B292*100*4</f>
        <v>1.3586299983547581</v>
      </c>
      <c r="L20" s="7">
        <f>+BOP!L240/GDP!$B292*100*4</f>
        <v>0.53154252918117195</v>
      </c>
      <c r="M20" s="7">
        <f>+BOP!M240/GDP!$B292*100*4</f>
        <v>2.2835202614557857</v>
      </c>
      <c r="N20" s="7">
        <f>+BOP!N240/GDP!$B292*100*4</f>
        <v>0.10739888726759117</v>
      </c>
      <c r="O20" s="7">
        <f>+BOP!O240/GDP!$B292*100*4</f>
        <v>-1.2593721346118241</v>
      </c>
      <c r="P20" s="7">
        <f>+BOP!P240/GDP!$B292*100*4</f>
        <v>0.42414364191358073</v>
      </c>
      <c r="Q20" s="7">
        <f>+BOP!Q240/GDP!$B292*100*4</f>
        <v>3.5428923960676095</v>
      </c>
      <c r="R20" s="7">
        <f>+BOP!R240/GDP!$B292*100*4</f>
        <v>2.2049464914191632</v>
      </c>
      <c r="S20" s="7">
        <f>+BOP!S240/GDP!$B292*100*4</f>
        <v>1.5744039589686887</v>
      </c>
      <c r="T20" s="7">
        <f>+BOP!T240/GDP!$B292*100*4</f>
        <v>3.4663815098200407E-2</v>
      </c>
      <c r="U20" s="7">
        <f>+BOP!U240/GDP!$B292*100*4</f>
        <v>-2.0270043460080505</v>
      </c>
      <c r="V20" s="7">
        <f>+BOP!V240/GDP!$B292*100*4</f>
        <v>-2.6194387841768156</v>
      </c>
      <c r="W20" s="8">
        <f t="shared" si="0"/>
        <v>0.59243443816876518</v>
      </c>
    </row>
    <row r="21" spans="1:23" x14ac:dyDescent="0.25">
      <c r="A21" s="5">
        <v>43739</v>
      </c>
      <c r="B21" s="7">
        <f>+BOP!B241/GDP!$B293*100*4</f>
        <v>7.5120945550303908</v>
      </c>
      <c r="C21" s="7">
        <f>+BOP!C241/GDP!$B293*100*4</f>
        <v>11.163341884594495</v>
      </c>
      <c r="D21" s="7">
        <f>+BOP!D241/GDP!$B293*100*4</f>
        <v>4.1317969908381427</v>
      </c>
      <c r="E21" s="7">
        <f>+BOP!E241/GDP!$B293*100*4</f>
        <v>2.7370357937004863</v>
      </c>
      <c r="F21" s="7">
        <f>+BOP!F241/GDP!$B293*100*4</f>
        <v>5.088409967402411</v>
      </c>
      <c r="G21" s="7">
        <f>+BOP!G241/GDP!$B293*100*4</f>
        <v>4.0472311927611893</v>
      </c>
      <c r="H21" s="7">
        <f>+BOP!H241/GDP!$B293*100*4</f>
        <v>0.71393083832617898</v>
      </c>
      <c r="I21" s="7">
        <f>+BOP!I241/GDP!$B293*100*4</f>
        <v>1.3080616491415737</v>
      </c>
      <c r="J21" s="7">
        <f>+BOP!J241/GDP!$B293*100*4</f>
        <v>1.1142004385403199</v>
      </c>
      <c r="K21" s="7">
        <f>+BOP!K241/GDP!$B293*100*4</f>
        <v>0.84219291679829733</v>
      </c>
      <c r="L21" s="7">
        <f>+BOP!L241/GDP!$B293*100*4</f>
        <v>-8.0735990529797796E-2</v>
      </c>
      <c r="M21" s="7">
        <f>+BOP!M241/GDP!$B293*100*4</f>
        <v>-0.35870706973810546</v>
      </c>
      <c r="N21" s="7">
        <f>+BOP!N241/GDP!$B293*100*4</f>
        <v>0.33698658979209478</v>
      </c>
      <c r="O21" s="7">
        <f>+BOP!O241/GDP!$B293*100*4</f>
        <v>-1.7147507362918992</v>
      </c>
      <c r="P21" s="7">
        <f>+BOP!P241/GDP!$B293*100*4</f>
        <v>-0.41774081750068853</v>
      </c>
      <c r="Q21" s="7">
        <f>+BOP!Q241/GDP!$B293*100*4</f>
        <v>1.3560436665537938</v>
      </c>
      <c r="R21" s="7">
        <f>+BOP!R241/GDP!$B293*100*4</f>
        <v>-0.4765921934753119</v>
      </c>
      <c r="S21" s="7">
        <f>+BOP!S241/GDP!$B293*100*4</f>
        <v>1.4070530556461462</v>
      </c>
      <c r="T21" s="7">
        <f>+BOP!T241/GDP!$B293*100*4</f>
        <v>3.8298075471555316E-3</v>
      </c>
      <c r="U21" s="7">
        <f>+BOP!U241/GDP!$B293*100*4</f>
        <v>-1.8094381686006207</v>
      </c>
      <c r="V21" s="7">
        <f>+BOP!V241/GDP!$B293*100*4</f>
        <v>-1.4075819338312296</v>
      </c>
      <c r="W21" s="8">
        <f t="shared" si="0"/>
        <v>-0.40185623476939103</v>
      </c>
    </row>
    <row r="22" spans="1:23" x14ac:dyDescent="0.25">
      <c r="A22" s="5">
        <v>43831</v>
      </c>
      <c r="B22" s="7">
        <f>+BOP!B242/GDP!$B294*100*4</f>
        <v>7.3644176023452097</v>
      </c>
      <c r="C22" s="7">
        <f>+BOP!C242/GDP!$B294*100*4</f>
        <v>10.955955702383468</v>
      </c>
      <c r="D22" s="7">
        <f>+BOP!D242/GDP!$B294*100*4</f>
        <v>3.8253270917269169</v>
      </c>
      <c r="E22" s="7">
        <f>+BOP!E242/GDP!$B294*100*4</f>
        <v>2.5484526443966087</v>
      </c>
      <c r="F22" s="7">
        <f>+BOP!F242/GDP!$B294*100*4</f>
        <v>4.7571912918244008</v>
      </c>
      <c r="G22" s="7">
        <f>+BOP!G242/GDP!$B294*100*4</f>
        <v>3.6721587985014925</v>
      </c>
      <c r="H22" s="7">
        <f>+BOP!H242/GDP!$B294*100*4</f>
        <v>0.76076589295744912</v>
      </c>
      <c r="I22" s="7">
        <f>+BOP!I242/GDP!$B294*100*4</f>
        <v>1.3394547933317635</v>
      </c>
      <c r="J22" s="7">
        <f>+BOP!J242/GDP!$B294*100*4</f>
        <v>0.2764532299264989</v>
      </c>
      <c r="K22" s="7">
        <f>+BOP!K242/GDP!$B294*100*4</f>
        <v>0.64185771862732599</v>
      </c>
      <c r="L22" s="7">
        <f>+BOP!L242/GDP!$B294*100*4</f>
        <v>1.9277615370674535</v>
      </c>
      <c r="M22" s="7">
        <f>+BOP!M242/GDP!$B294*100*4</f>
        <v>0.53457187126544248</v>
      </c>
      <c r="N22" s="7">
        <f>+BOP!N242/GDP!$B294*100*4</f>
        <v>4.9193705664017839</v>
      </c>
      <c r="O22" s="7">
        <f>+BOP!O242/GDP!$B294*100*4</f>
        <v>5.0565765498037401</v>
      </c>
      <c r="P22" s="7">
        <f>+BOP!P242/GDP!$B294*100*4</f>
        <v>-2.9916090293343305</v>
      </c>
      <c r="Q22" s="7">
        <f>+BOP!Q242/GDP!$B294*100*4</f>
        <v>-4.5220046785382975</v>
      </c>
      <c r="R22" s="7">
        <f>+BOP!R242/GDP!$B294*100*4</f>
        <v>13.259033807638904</v>
      </c>
      <c r="S22" s="7">
        <f>+BOP!S242/GDP!$B294*100*4</f>
        <v>16.89494639339609</v>
      </c>
      <c r="T22" s="7">
        <f>+BOP!T242/GDP!$B294*100*4</f>
        <v>-4.505490675978995E-3</v>
      </c>
      <c r="U22" s="7">
        <f>+BOP!U242/GDP!$B294*100*4</f>
        <v>-1.8083384495172181</v>
      </c>
      <c r="V22" s="7">
        <f>+BOP!V242/GDP!$B294*100*4</f>
        <v>-3.0748962426874278</v>
      </c>
      <c r="W22" s="8">
        <f t="shared" si="0"/>
        <v>1.2665577931702097</v>
      </c>
    </row>
    <row r="23" spans="1:23" x14ac:dyDescent="0.25">
      <c r="A23" s="5">
        <v>43922</v>
      </c>
      <c r="B23" s="7">
        <f>+BOP!B243/GDP!$B295*100*4</f>
        <v>5.778029792230206</v>
      </c>
      <c r="C23" s="7">
        <f>+BOP!C243/GDP!$B295*100*4</f>
        <v>10.25400421308618</v>
      </c>
      <c r="D23" s="7">
        <f>+BOP!D243/GDP!$B295*100*4</f>
        <v>3.4378294213667893</v>
      </c>
      <c r="E23" s="7">
        <f>+BOP!E243/GDP!$B295*100*4</f>
        <v>2.0691952031363807</v>
      </c>
      <c r="F23" s="7">
        <f>+BOP!F243/GDP!$B295*100*4</f>
        <v>4.2447923021064282</v>
      </c>
      <c r="G23" s="7">
        <f>+BOP!G243/GDP!$B295*100*4</f>
        <v>3.5233477655977659</v>
      </c>
      <c r="H23" s="7">
        <f>+BOP!H243/GDP!$B295*100*4</f>
        <v>0.81453867968955851</v>
      </c>
      <c r="I23" s="7">
        <f>+BOP!I243/GDP!$B295*100*4</f>
        <v>1.3959311446055176</v>
      </c>
      <c r="J23" s="7">
        <f>+BOP!J243/GDP!$B295*100*4</f>
        <v>1.5082052867151803</v>
      </c>
      <c r="K23" s="7">
        <f>+BOP!K243/GDP!$B295*100*4</f>
        <v>-1.0954044111291894</v>
      </c>
      <c r="L23" s="7">
        <f>+BOP!L243/GDP!$B295*100*4</f>
        <v>0.7178770967915038</v>
      </c>
      <c r="M23" s="7">
        <f>+BOP!M243/GDP!$B295*100*4</f>
        <v>6.4995544959235234</v>
      </c>
      <c r="N23" s="7">
        <f>+BOP!N243/GDP!$B295*100*4</f>
        <v>-0.37009180796091212</v>
      </c>
      <c r="O23" s="7">
        <f>+BOP!O243/GDP!$B295*100*4</f>
        <v>0.50976308542650273</v>
      </c>
      <c r="P23" s="7">
        <f>+BOP!P243/GDP!$B295*100*4</f>
        <v>1.0879689047524159</v>
      </c>
      <c r="Q23" s="7">
        <f>+BOP!Q243/GDP!$B295*100*4</f>
        <v>5.9897914104970207</v>
      </c>
      <c r="R23" s="7">
        <f>+BOP!R243/GDP!$B295*100*4</f>
        <v>-6.4760855526157028</v>
      </c>
      <c r="S23" s="7">
        <f>+BOP!S243/GDP!$B295*100*4</f>
        <v>-8.2938764646732519</v>
      </c>
      <c r="T23" s="7">
        <f>+BOP!T243/GDP!$B295*100*4</f>
        <v>9.9407308972496694E-2</v>
      </c>
      <c r="U23" s="7">
        <f>+BOP!U243/GDP!$B295*100*4</f>
        <v>-2.9672881310328627</v>
      </c>
      <c r="V23" s="7">
        <f>+BOP!V243/GDP!$B295*100*4</f>
        <v>-1.4953785371703419</v>
      </c>
      <c r="W23" s="8">
        <f t="shared" si="0"/>
        <v>-1.4719095938625208</v>
      </c>
    </row>
    <row r="24" spans="1:23" x14ac:dyDescent="0.25">
      <c r="A24" s="5">
        <v>44013</v>
      </c>
      <c r="B24" s="7">
        <f>+BOP!B244/GDP!$B296*100*4</f>
        <v>6.5944672971706195</v>
      </c>
      <c r="C24" s="7">
        <f>+BOP!C244/GDP!$B296*100*4</f>
        <v>11.056559541258776</v>
      </c>
      <c r="D24" s="7">
        <f>+BOP!D244/GDP!$B296*100*4</f>
        <v>3.2091134176850571</v>
      </c>
      <c r="E24" s="7">
        <f>+BOP!E244/GDP!$B296*100*4</f>
        <v>2.0224620431297065</v>
      </c>
      <c r="F24" s="7">
        <f>+BOP!F244/GDP!$B296*100*4</f>
        <v>4.3809659748373111</v>
      </c>
      <c r="G24" s="7">
        <f>+BOP!G244/GDP!$B296*100*4</f>
        <v>3.5787152645332378</v>
      </c>
      <c r="H24" s="7">
        <f>+BOP!H244/GDP!$B296*100*4</f>
        <v>0.79082447519832</v>
      </c>
      <c r="I24" s="7">
        <f>+BOP!I244/GDP!$B296*100*4</f>
        <v>1.396322788745914</v>
      </c>
      <c r="J24" s="7">
        <f>+BOP!J244/GDP!$B296*100*4</f>
        <v>2.5559013578652143</v>
      </c>
      <c r="K24" s="7">
        <f>+BOP!K244/GDP!$B296*100*4</f>
        <v>2.2173714987400963</v>
      </c>
      <c r="L24" s="7">
        <f>+BOP!L244/GDP!$B296*100*4</f>
        <v>2.5265064465850924</v>
      </c>
      <c r="M24" s="7">
        <f>+BOP!M244/GDP!$B296*100*4</f>
        <v>3.1474854657598352</v>
      </c>
      <c r="N24" s="7">
        <f>+BOP!N244/GDP!$B296*100*4</f>
        <v>2.1987025049302131</v>
      </c>
      <c r="O24" s="7">
        <f>+BOP!O244/GDP!$B296*100*4</f>
        <v>2.2732310448780586</v>
      </c>
      <c r="P24" s="7">
        <f>+BOP!P244/GDP!$B296*100*4</f>
        <v>0.32782237106634005</v>
      </c>
      <c r="Q24" s="7">
        <f>+BOP!Q244/GDP!$B296*100*4</f>
        <v>0.8742544208817763</v>
      </c>
      <c r="R24" s="7">
        <f>+BOP!R244/GDP!$B296*100*4</f>
        <v>-4.0203761101935056</v>
      </c>
      <c r="S24" s="7">
        <f>+BOP!S244/GDP!$B296*100*4</f>
        <v>-0.47347000984176646</v>
      </c>
      <c r="T24" s="7">
        <f>+BOP!T244/GDP!$B296*100*4</f>
        <v>3.3541528858822736E-2</v>
      </c>
      <c r="U24" s="7">
        <f>+BOP!U244/GDP!$B296*100*4</f>
        <v>-3.0786516139534053</v>
      </c>
      <c r="V24" s="7">
        <f>+BOP!V244/GDP!$B296*100*4</f>
        <v>-3.2719392813552366</v>
      </c>
      <c r="W24" s="8">
        <f t="shared" si="0"/>
        <v>0.19328766740183134</v>
      </c>
    </row>
    <row r="25" spans="1:23" x14ac:dyDescent="0.25">
      <c r="A25" s="5">
        <v>44105</v>
      </c>
      <c r="B25" s="7">
        <f>+BOP!B245/GDP!$B297*100*4</f>
        <v>7.0134322384589058</v>
      </c>
      <c r="C25" s="7">
        <f>+BOP!C245/GDP!$B297*100*4</f>
        <v>11.579415370740286</v>
      </c>
      <c r="D25" s="7">
        <f>+BOP!D245/GDP!$B297*100*4</f>
        <v>3.3561037272333789</v>
      </c>
      <c r="E25" s="7">
        <f>+BOP!E245/GDP!$B297*100*4</f>
        <v>2.1840019269113822</v>
      </c>
      <c r="F25" s="7">
        <f>+BOP!F245/GDP!$B297*100*4</f>
        <v>4.4515456038712085</v>
      </c>
      <c r="G25" s="7">
        <f>+BOP!G245/GDP!$B297*100*4</f>
        <v>3.7418844251592329</v>
      </c>
      <c r="H25" s="7">
        <f>+BOP!H245/GDP!$B297*100*4</f>
        <v>0.76707009864554787</v>
      </c>
      <c r="I25" s="7">
        <f>+BOP!I245/GDP!$B297*100*4</f>
        <v>1.3437309278331846</v>
      </c>
      <c r="J25" s="7">
        <f>+BOP!J245/GDP!$B297*100*4</f>
        <v>0.96635330209950032</v>
      </c>
      <c r="K25" s="7">
        <f>+BOP!K245/GDP!$B297*100*4</f>
        <v>0.66108997263568514</v>
      </c>
      <c r="L25" s="7">
        <f>+BOP!L245/GDP!$B297*100*4</f>
        <v>2.3294982243076974</v>
      </c>
      <c r="M25" s="7">
        <f>+BOP!M245/GDP!$B297*100*4</f>
        <v>7.649783856321954</v>
      </c>
      <c r="N25" s="7">
        <f>+BOP!N245/GDP!$B297*100*4</f>
        <v>0.50077963848679496</v>
      </c>
      <c r="O25" s="7">
        <f>+BOP!O245/GDP!$B297*100*4</f>
        <v>4.7750095530615981</v>
      </c>
      <c r="P25" s="7">
        <f>+BOP!P245/GDP!$B297*100*4</f>
        <v>1.8287185858209023</v>
      </c>
      <c r="Q25" s="7">
        <f>+BOP!Q245/GDP!$B297*100*4</f>
        <v>2.8747561931909762</v>
      </c>
      <c r="R25" s="7">
        <f>+BOP!R245/GDP!$B297*100*4</f>
        <v>1.4019185807500829</v>
      </c>
      <c r="S25" s="7">
        <f>+BOP!S245/GDP!$B297*100*4</f>
        <v>1.0656689225776423</v>
      </c>
      <c r="T25" s="7">
        <f>+BOP!T245/GDP!$B297*100*4</f>
        <v>4.4152349147649581E-2</v>
      </c>
      <c r="U25" s="7">
        <f>+BOP!U245/GDP!$B297*100*4</f>
        <v>-3.2608628723656641</v>
      </c>
      <c r="V25" s="7">
        <f>+BOP!V245/GDP!$B297*100*4</f>
        <v>-4.5747121857223831</v>
      </c>
      <c r="W25" s="8">
        <f t="shared" si="0"/>
        <v>1.3138493133567191</v>
      </c>
    </row>
    <row r="26" spans="1:23" x14ac:dyDescent="0.25">
      <c r="A26" s="5">
        <v>44197</v>
      </c>
      <c r="B26" s="7">
        <f>+BOP!B246/GDP!$B298*100*4</f>
        <v>7.2624235952578688</v>
      </c>
      <c r="C26" s="7">
        <f>+BOP!C246/GDP!$B298*100*4</f>
        <v>11.856092756954119</v>
      </c>
      <c r="D26" s="7">
        <f>+BOP!D246/GDP!$B298*100*4</f>
        <v>3.385963559402704</v>
      </c>
      <c r="E26" s="7">
        <f>+BOP!E246/GDP!$B298*100*4</f>
        <v>2.2156994938382173</v>
      </c>
      <c r="F26" s="7">
        <f>+BOP!F246/GDP!$B298*100*4</f>
        <v>4.4817854551446024</v>
      </c>
      <c r="G26" s="7">
        <f>+BOP!G246/GDP!$B298*100*4</f>
        <v>3.8327929397924483</v>
      </c>
      <c r="H26" s="7">
        <f>+BOP!H246/GDP!$B298*100*4</f>
        <v>0.78182796266410381</v>
      </c>
      <c r="I26" s="7">
        <f>+BOP!I246/GDP!$B298*100*4</f>
        <v>1.3390772495355412</v>
      </c>
      <c r="J26" s="7">
        <f>+BOP!J246/GDP!$B298*100*4</f>
        <v>1.0764926803603401</v>
      </c>
      <c r="K26" s="7">
        <f>+BOP!K246/GDP!$B298*100*4</f>
        <v>1.0034084937351782</v>
      </c>
      <c r="L26" s="7">
        <f>+BOP!L246/GDP!$B298*100*4</f>
        <v>5.9494302048001799</v>
      </c>
      <c r="M26" s="7">
        <f>+BOP!M246/GDP!$B298*100*4</f>
        <v>6.9408637557944104</v>
      </c>
      <c r="N26" s="7">
        <f>+BOP!N246/GDP!$B298*100*4</f>
        <v>1.7207410725942105</v>
      </c>
      <c r="O26" s="7">
        <f>+BOP!O246/GDP!$B298*100*4</f>
        <v>1.8095743370804409</v>
      </c>
      <c r="P26" s="7">
        <f>+BOP!P246/GDP!$B298*100*4</f>
        <v>4.228689132205969</v>
      </c>
      <c r="Q26" s="7">
        <f>+BOP!Q246/GDP!$B298*100*4</f>
        <v>5.1312894187139699</v>
      </c>
      <c r="R26" s="7">
        <f>+BOP!R246/GDP!$B298*100*4</f>
        <v>0.6205983212241355</v>
      </c>
      <c r="S26" s="7">
        <f>+BOP!S246/GDP!$B298*100*4</f>
        <v>3.1691095153044926</v>
      </c>
      <c r="T26" s="7">
        <f>+BOP!T246/GDP!$B298*100*4</f>
        <v>-3.7035905384372514E-2</v>
      </c>
      <c r="U26" s="7">
        <f>+BOP!U246/GDP!$B298*100*4</f>
        <v>-3.331679503796467</v>
      </c>
      <c r="V26" s="7">
        <f>+BOP!V246/GDP!$B298*100*4</f>
        <v>-3.5429957982324436</v>
      </c>
      <c r="W26" s="8">
        <f t="shared" si="0"/>
        <v>0.21131629443597655</v>
      </c>
    </row>
    <row r="27" spans="1:23" x14ac:dyDescent="0.25">
      <c r="A27" s="5">
        <v>44287</v>
      </c>
      <c r="B27" s="7">
        <f>+BOP!B247/GDP!$B299*100*4</f>
        <v>7.4293122444336213</v>
      </c>
      <c r="C27" s="7">
        <f>+BOP!C247/GDP!$B299*100*4</f>
        <v>11.97211122214676</v>
      </c>
      <c r="D27" s="7">
        <f>+BOP!D247/GDP!$B299*100*4</f>
        <v>3.4094043731919057</v>
      </c>
      <c r="E27" s="7">
        <f>+BOP!E247/GDP!$B299*100*4</f>
        <v>2.3171778598995729</v>
      </c>
      <c r="F27" s="7">
        <f>+BOP!F247/GDP!$B299*100*4</f>
        <v>4.3657300826307281</v>
      </c>
      <c r="G27" s="7">
        <f>+BOP!G247/GDP!$B299*100*4</f>
        <v>3.9648747903496595</v>
      </c>
      <c r="H27" s="7">
        <f>+BOP!H247/GDP!$B299*100*4</f>
        <v>0.72798025775732944</v>
      </c>
      <c r="I27" s="7">
        <f>+BOP!I247/GDP!$B299*100*4</f>
        <v>1.2506493877932596</v>
      </c>
      <c r="J27" s="7">
        <f>+BOP!J247/GDP!$B299*100*4</f>
        <v>2.1973959602850006</v>
      </c>
      <c r="K27" s="7">
        <f>+BOP!K247/GDP!$B299*100*4</f>
        <v>2.1592672387113243</v>
      </c>
      <c r="L27" s="7">
        <f>+BOP!L247/GDP!$B299*100*4</f>
        <v>3.0034777731153239</v>
      </c>
      <c r="M27" s="7">
        <f>+BOP!M247/GDP!$B299*100*4</f>
        <v>2.5077702424366866</v>
      </c>
      <c r="N27" s="7">
        <f>+BOP!N247/GDP!$B299*100*4</f>
        <v>1.7359240260036859</v>
      </c>
      <c r="O27" s="7">
        <f>+BOP!O247/GDP!$B299*100*4</f>
        <v>0.58460055553871759</v>
      </c>
      <c r="P27" s="7">
        <f>+BOP!P247/GDP!$B299*100*4</f>
        <v>1.2675537471116385</v>
      </c>
      <c r="Q27" s="7">
        <f>+BOP!Q247/GDP!$B299*100*4</f>
        <v>1.9231696868979691</v>
      </c>
      <c r="R27" s="7">
        <f>+BOP!R247/GDP!$B299*100*4</f>
        <v>-0.98694138242655249</v>
      </c>
      <c r="S27" s="7">
        <f>+BOP!S247/GDP!$B299*100*4</f>
        <v>2.9392753579263307</v>
      </c>
      <c r="T27" s="7">
        <f>+BOP!T247/GDP!$B299*100*4</f>
        <v>8.144827671582448E-3</v>
      </c>
      <c r="U27" s="7">
        <f>+BOP!U247/GDP!$B299*100*4</f>
        <v>-3.5723863021756683</v>
      </c>
      <c r="V27" s="7">
        <f>+BOP!V247/GDP!$B299*100*4</f>
        <v>-3.5092083936120302</v>
      </c>
      <c r="W27" s="8">
        <f t="shared" si="0"/>
        <v>-6.3177908563638141E-2</v>
      </c>
    </row>
    <row r="28" spans="1:23" x14ac:dyDescent="0.25">
      <c r="A28" s="5">
        <v>44378</v>
      </c>
      <c r="B28" s="7">
        <f>+BOP!B248/GDP!$B300*100*4</f>
        <v>7.360020455018244</v>
      </c>
      <c r="C28" s="7">
        <f>+BOP!C248/GDP!$B300*100*4</f>
        <v>11.881673623788533</v>
      </c>
      <c r="D28" s="7">
        <f>+BOP!D248/GDP!$B300*100*4</f>
        <v>3.4512172457953398</v>
      </c>
      <c r="E28" s="7">
        <f>+BOP!E248/GDP!$B300*100*4</f>
        <v>2.5390975599209735</v>
      </c>
      <c r="F28" s="7">
        <f>+BOP!F248/GDP!$B300*100*4</f>
        <v>4.4349061450492462</v>
      </c>
      <c r="G28" s="7">
        <f>+BOP!G248/GDP!$B300*100*4</f>
        <v>4.0348123928822908</v>
      </c>
      <c r="H28" s="7">
        <f>+BOP!H248/GDP!$B300*100*4</f>
        <v>0.72948559440245686</v>
      </c>
      <c r="I28" s="7">
        <f>+BOP!I248/GDP!$B300*100*4</f>
        <v>1.3983600209136884</v>
      </c>
      <c r="J28" s="7">
        <f>+BOP!J248/GDP!$B300*100*4</f>
        <v>1.4183747158695141</v>
      </c>
      <c r="K28" s="7">
        <f>+BOP!K248/GDP!$B300*100*4</f>
        <v>2.7449320186291777</v>
      </c>
      <c r="L28" s="7">
        <f>+BOP!L248/GDP!$B300*100*4</f>
        <v>5.0611159134796431</v>
      </c>
      <c r="M28" s="7">
        <f>+BOP!M248/GDP!$B300*100*4</f>
        <v>3.3489921913084602</v>
      </c>
      <c r="N28" s="7">
        <f>+BOP!N248/GDP!$B300*100*4</f>
        <v>1.872241281817788</v>
      </c>
      <c r="O28" s="7">
        <f>+BOP!O248/GDP!$B300*100*4</f>
        <v>2.1618372389161222</v>
      </c>
      <c r="P28" s="7">
        <f>+BOP!P248/GDP!$B300*100*4</f>
        <v>3.1888746316618546</v>
      </c>
      <c r="Q28" s="7">
        <f>+BOP!Q248/GDP!$B300*100*4</f>
        <v>1.1871382734798746</v>
      </c>
      <c r="R28" s="7">
        <f>+BOP!R248/GDP!$B300*100*4</f>
        <v>-0.63945282492616762</v>
      </c>
      <c r="S28" s="7">
        <f>+BOP!S248/GDP!$B300*100*4</f>
        <v>5.2376288440775625</v>
      </c>
      <c r="T28" s="7">
        <f>+BOP!T248/GDP!$B300*100*4</f>
        <v>1.8780955800923669</v>
      </c>
      <c r="U28" s="7">
        <f>+BOP!U248/GDP!$B300*100*4</f>
        <v>-3.8783308361526601</v>
      </c>
      <c r="V28" s="7">
        <f>+BOP!V248/GDP!$B300*100*4</f>
        <v>-3.7267695585996701</v>
      </c>
      <c r="W28" s="8">
        <f t="shared" si="0"/>
        <v>-0.15156127755298998</v>
      </c>
    </row>
    <row r="29" spans="1:23" x14ac:dyDescent="0.25">
      <c r="A29" s="5">
        <v>44470</v>
      </c>
      <c r="B29" s="7">
        <f>+BOP!B249/GDP!$B301*100*4</f>
        <v>7.7004223490344001</v>
      </c>
      <c r="C29" s="7">
        <f>+BOP!C249/GDP!$B301*100*4</f>
        <v>12.30389786246252</v>
      </c>
      <c r="D29" s="7">
        <f>+BOP!D249/GDP!$B301*100*4</f>
        <v>3.5405261630718639</v>
      </c>
      <c r="E29" s="7">
        <f>+BOP!E249/GDP!$B301*100*4</f>
        <v>2.5586936196279457</v>
      </c>
      <c r="F29" s="7">
        <f>+BOP!F249/GDP!$B301*100*4</f>
        <v>4.3962020827288262</v>
      </c>
      <c r="G29" s="7">
        <f>+BOP!G249/GDP!$B301*100*4</f>
        <v>3.8644775445723312</v>
      </c>
      <c r="H29" s="7">
        <f>+BOP!H249/GDP!$B301*100*4</f>
        <v>0.71684882483799206</v>
      </c>
      <c r="I29" s="7">
        <f>+BOP!I249/GDP!$B301*100*4</f>
        <v>1.301947319212045</v>
      </c>
      <c r="J29" s="7">
        <f>+BOP!J249/GDP!$B301*100*4</f>
        <v>1.0862107876325886</v>
      </c>
      <c r="K29" s="7">
        <f>+BOP!K249/GDP!$B301*100*4</f>
        <v>2.0960763452300348</v>
      </c>
      <c r="L29" s="7">
        <f>+BOP!L249/GDP!$B301*100*4</f>
        <v>-1.6949414837024859</v>
      </c>
      <c r="M29" s="7">
        <f>+BOP!M249/GDP!$B301*100*4</f>
        <v>-2.0491182254892477</v>
      </c>
      <c r="N29" s="7">
        <f>+BOP!N249/GDP!$B301*100*4</f>
        <v>-1.8414095496018312</v>
      </c>
      <c r="O29" s="7">
        <f>+BOP!O249/GDP!$B301*100*4</f>
        <v>-5.1508205177805726</v>
      </c>
      <c r="P29" s="7">
        <f>+BOP!P249/GDP!$B301*100*4</f>
        <v>0.14646806589934552</v>
      </c>
      <c r="Q29" s="7">
        <f>+BOP!Q249/GDP!$B301*100*4</f>
        <v>3.1017184124834767</v>
      </c>
      <c r="R29" s="7">
        <f>+BOP!R249/GDP!$B301*100*4</f>
        <v>1.3620111551729697</v>
      </c>
      <c r="S29" s="7">
        <f>+BOP!S249/GDP!$B301*100*4</f>
        <v>3.5442015668826774</v>
      </c>
      <c r="T29" s="7">
        <f>+BOP!T249/GDP!$B301*100*4</f>
        <v>4.8570138956056358E-2</v>
      </c>
      <c r="U29" s="7">
        <f>+BOP!U249/GDP!$B301*100*4</f>
        <v>-3.67501692620176</v>
      </c>
      <c r="V29" s="7">
        <f>+BOP!V249/GDP!$B301*100*4</f>
        <v>-3.1551729696617987</v>
      </c>
      <c r="W29" s="8">
        <f t="shared" si="0"/>
        <v>-0.51984395653996129</v>
      </c>
    </row>
    <row r="30" spans="1:23" x14ac:dyDescent="0.25">
      <c r="A30" s="5">
        <v>44562</v>
      </c>
      <c r="B30" s="7">
        <f>+BOP!B250/GDP!$B302*100*4</f>
        <v>7.7792673502665135</v>
      </c>
      <c r="C30" s="7">
        <f>+BOP!C250/GDP!$B302*100*4</f>
        <v>13.000169859051839</v>
      </c>
      <c r="D30" s="7">
        <f>+BOP!D250/GDP!$B302*100*4</f>
        <v>3.5938991254258803</v>
      </c>
      <c r="E30" s="7">
        <f>+BOP!E250/GDP!$B302*100*4</f>
        <v>2.613445272653085</v>
      </c>
      <c r="F30" s="7">
        <f>+BOP!F250/GDP!$B302*100*4</f>
        <v>4.3622053986030371</v>
      </c>
      <c r="G30" s="7">
        <f>+BOP!G250/GDP!$B302*100*4</f>
        <v>4.000388588719197</v>
      </c>
      <c r="H30" s="7">
        <f>+BOP!H250/GDP!$B302*100*4</f>
        <v>0.69754288921257201</v>
      </c>
      <c r="I30" s="7">
        <f>+BOP!I250/GDP!$B302*100*4</f>
        <v>1.2950317078810838</v>
      </c>
      <c r="J30" s="7">
        <f>+BOP!J250/GDP!$B302*100*4</f>
        <v>2.3102256772946528</v>
      </c>
      <c r="K30" s="7">
        <f>+BOP!K250/GDP!$B302*100*4</f>
        <v>2.1777443296125791</v>
      </c>
      <c r="L30" s="7">
        <f>+BOP!L250/GDP!$B302*100*4</f>
        <v>3.0412572151978745</v>
      </c>
      <c r="M30" s="7">
        <f>+BOP!M250/GDP!$B302*100*4</f>
        <v>4.1879503675731664</v>
      </c>
      <c r="N30" s="7">
        <f>+BOP!N250/GDP!$B302*100*4</f>
        <v>1.4083450021498716</v>
      </c>
      <c r="O30" s="7">
        <f>+BOP!O250/GDP!$B302*100*4</f>
        <v>-1.8468657084197693</v>
      </c>
      <c r="P30" s="7">
        <f>+BOP!P250/GDP!$B302*100*4</f>
        <v>1.6329122130480027</v>
      </c>
      <c r="Q30" s="7">
        <f>+BOP!Q250/GDP!$B302*100*4</f>
        <v>6.0348160759929357</v>
      </c>
      <c r="R30" s="7">
        <f>+BOP!R250/GDP!$B302*100*4</f>
        <v>0.9622838054463172</v>
      </c>
      <c r="S30" s="7">
        <f>+BOP!S250/GDP!$B302*100*4</f>
        <v>4.4591545613214736</v>
      </c>
      <c r="T30" s="7">
        <f>+BOP!T250/GDP!$B302*100*4</f>
        <v>1.4764153538167219E-2</v>
      </c>
      <c r="U30" s="7">
        <f>+BOP!U250/GDP!$B302*100*4</f>
        <v>-4.4761206647972003</v>
      </c>
      <c r="V30" s="7">
        <f>+BOP!V250/GDP!$B302*100*4</f>
        <v>-4.3996702302744595</v>
      </c>
      <c r="W30" s="8">
        <f t="shared" si="0"/>
        <v>-7.6450434522740807E-2</v>
      </c>
    </row>
    <row r="31" spans="1:23" x14ac:dyDescent="0.25">
      <c r="A31" s="5">
        <v>44652</v>
      </c>
      <c r="B31" s="7">
        <f>+BOP!B251/GDP!$B303*100*4</f>
        <v>8.3569529318179452</v>
      </c>
      <c r="C31" s="7">
        <f>+BOP!C251/GDP!$B303*100*4</f>
        <v>13.080924185845008</v>
      </c>
      <c r="D31" s="7">
        <f>+BOP!D251/GDP!$B303*100*4</f>
        <v>3.6823527610298821</v>
      </c>
      <c r="E31" s="7">
        <f>+BOP!E251/GDP!$B303*100*4</f>
        <v>2.7450291346619493</v>
      </c>
      <c r="F31" s="7">
        <f>+BOP!F251/GDP!$B303*100*4</f>
        <v>4.4874633486988973</v>
      </c>
      <c r="G31" s="7">
        <f>+BOP!G251/GDP!$B303*100*4</f>
        <v>3.977790436765495</v>
      </c>
      <c r="H31" s="7">
        <f>+BOP!H251/GDP!$B303*100*4</f>
        <v>0.69459793424087246</v>
      </c>
      <c r="I31" s="7">
        <f>+BOP!I251/GDP!$B303*100*4</f>
        <v>1.3647887352263763</v>
      </c>
      <c r="J31" s="7">
        <f>+BOP!J251/GDP!$B303*100*4</f>
        <v>1.6627166191078155</v>
      </c>
      <c r="K31" s="7">
        <f>+BOP!K251/GDP!$B303*100*4</f>
        <v>1.1887882477023963</v>
      </c>
      <c r="L31" s="7">
        <f>+BOP!L251/GDP!$B303*100*4</f>
        <v>3.6641943488360904</v>
      </c>
      <c r="M31" s="7">
        <f>+BOP!M251/GDP!$B303*100*4</f>
        <v>5.9452095432819059</v>
      </c>
      <c r="N31" s="7">
        <f>+BOP!N251/GDP!$B303*100*4</f>
        <v>3.0505513800315933</v>
      </c>
      <c r="O31" s="7">
        <f>+BOP!O251/GDP!$B303*100*4</f>
        <v>4.6172171135146689</v>
      </c>
      <c r="P31" s="7">
        <f>+BOP!P251/GDP!$B303*100*4</f>
        <v>0.61365843593583802</v>
      </c>
      <c r="Q31" s="7">
        <f>+BOP!Q251/GDP!$B303*100*4</f>
        <v>1.3279924297672365</v>
      </c>
      <c r="R31" s="7">
        <f>+BOP!R251/GDP!$B303*100*4</f>
        <v>0.46390567029675089</v>
      </c>
      <c r="S31" s="7">
        <f>+BOP!S251/GDP!$B303*100*4</f>
        <v>-6.9602091032420182E-2</v>
      </c>
      <c r="T31" s="7">
        <f>+BOP!T251/GDP!$B303*100*4</f>
        <v>1.8266682113175167E-2</v>
      </c>
      <c r="U31" s="7">
        <f>+BOP!U251/GDP!$B303*100*4</f>
        <v>-3.9471655167112298</v>
      </c>
      <c r="V31" s="7">
        <f>+BOP!V251/GDP!$B303*100*4</f>
        <v>-1.9654083794421406</v>
      </c>
      <c r="W31" s="8">
        <f t="shared" si="0"/>
        <v>-1.9817571372690892</v>
      </c>
    </row>
    <row r="32" spans="1:23" x14ac:dyDescent="0.25">
      <c r="A32" s="5">
        <v>44743</v>
      </c>
      <c r="B32" s="7">
        <f>+BOP!B252/GDP!$B304*100*4</f>
        <v>8.3015141380506545</v>
      </c>
      <c r="C32" s="7">
        <f>+BOP!C252/GDP!$B304*100*4</f>
        <v>12.327211897311027</v>
      </c>
      <c r="D32" s="7">
        <f>+BOP!D252/GDP!$B304*100*4</f>
        <v>3.7384592765940123</v>
      </c>
      <c r="E32" s="7">
        <f>+BOP!E252/GDP!$B304*100*4</f>
        <v>2.7980235951103842</v>
      </c>
      <c r="F32" s="7">
        <f>+BOP!F252/GDP!$B304*100*4</f>
        <v>4.6467264351140543</v>
      </c>
      <c r="G32" s="7">
        <f>+BOP!G252/GDP!$B304*100*4</f>
        <v>4.1060735021892212</v>
      </c>
      <c r="H32" s="7">
        <f>+BOP!H252/GDP!$B304*100*4</f>
        <v>0.688099590587958</v>
      </c>
      <c r="I32" s="7">
        <f>+BOP!I252/GDP!$B304*100*4</f>
        <v>1.5658841119087934</v>
      </c>
      <c r="J32" s="7">
        <f>+BOP!J252/GDP!$B304*100*4</f>
        <v>0.46899519385863714</v>
      </c>
      <c r="K32" s="7">
        <f>+BOP!K252/GDP!$B304*100*4</f>
        <v>1.9534707679558985</v>
      </c>
      <c r="L32" s="7">
        <f>+BOP!L252/GDP!$B304*100*4</f>
        <v>4.1064228298701293</v>
      </c>
      <c r="M32" s="7">
        <f>+BOP!M252/GDP!$B304*100*4</f>
        <v>3.9793434948199264</v>
      </c>
      <c r="N32" s="7">
        <f>+BOP!N252/GDP!$B304*100*4</f>
        <v>2.4887015277466418</v>
      </c>
      <c r="O32" s="7">
        <f>+BOP!O252/GDP!$B304*100*4</f>
        <v>-8.5600469982424265E-2</v>
      </c>
      <c r="P32" s="7">
        <f>+BOP!P252/GDP!$B304*100*4</f>
        <v>1.6177213021234871</v>
      </c>
      <c r="Q32" s="7">
        <f>+BOP!Q252/GDP!$B304*100*4</f>
        <v>4.0649439648023504</v>
      </c>
      <c r="R32" s="7">
        <f>+BOP!R252/GDP!$B304*100*4</f>
        <v>-0.15891371849292141</v>
      </c>
      <c r="S32" s="7">
        <f>+BOP!S252/GDP!$B304*100*4</f>
        <v>2.0802159634852333</v>
      </c>
      <c r="T32" s="7">
        <f>+BOP!T252/GDP!$B304*100*4</f>
        <v>1.2104963551453537E-2</v>
      </c>
      <c r="U32" s="7">
        <f>+BOP!U252/GDP!$B304*100*4</f>
        <v>-3.4224088543327866</v>
      </c>
      <c r="V32" s="7">
        <f>+BOP!V252/GDP!$B304*100*4</f>
        <v>-4.0999071092131985</v>
      </c>
      <c r="W32" s="8">
        <f t="shared" si="0"/>
        <v>0.67749825488041182</v>
      </c>
    </row>
    <row r="33" spans="1:23" x14ac:dyDescent="0.25">
      <c r="A33" s="5">
        <v>44835</v>
      </c>
      <c r="B33" s="7">
        <f>+BOP!B253/GDP!$B305*100*4</f>
        <v>7.7341959142062047</v>
      </c>
      <c r="C33" s="7">
        <f>+BOP!C253/GDP!$B305*100*4</f>
        <v>11.835962507107634</v>
      </c>
      <c r="D33" s="7">
        <f>+BOP!D253/GDP!$B305*100*4</f>
        <v>3.7620794281349998</v>
      </c>
      <c r="E33" s="7">
        <f>+BOP!E253/GDP!$B305*100*4</f>
        <v>2.7695844764131161</v>
      </c>
      <c r="F33" s="7">
        <f>+BOP!F253/GDP!$B305*100*4</f>
        <v>4.6849156501066807</v>
      </c>
      <c r="G33" s="7">
        <f>+BOP!G253/GDP!$B305*100*4</f>
        <v>4.2765708570257566</v>
      </c>
      <c r="H33" s="7">
        <f>+BOP!H253/GDP!$B305*100*4</f>
        <v>0.77477780217443715</v>
      </c>
      <c r="I33" s="7">
        <f>+BOP!I253/GDP!$B305*100*4</f>
        <v>1.5111551462926711</v>
      </c>
      <c r="J33" s="7">
        <f>+BOP!J253/GDP!$B305*100*4</f>
        <v>1.5633767808866126</v>
      </c>
      <c r="K33" s="7">
        <f>+BOP!K253/GDP!$B305*100*4</f>
        <v>1.1048125560831592</v>
      </c>
      <c r="L33" s="7">
        <f>+BOP!L253/GDP!$B305*100*4</f>
        <v>-5.6362608502772868</v>
      </c>
      <c r="M33" s="7">
        <f>+BOP!M253/GDP!$B305*100*4</f>
        <v>-2.2467106907248775</v>
      </c>
      <c r="N33" s="7">
        <f>+BOP!N253/GDP!$B305*100*4</f>
        <v>-4.3409700687853814</v>
      </c>
      <c r="O33" s="7">
        <f>+BOP!O253/GDP!$B305*100*4</f>
        <v>-2.595557186537397</v>
      </c>
      <c r="P33" s="7">
        <f>+BOP!P253/GDP!$B305*100*4</f>
        <v>-1.2952907814919055</v>
      </c>
      <c r="Q33" s="7">
        <f>+BOP!Q253/GDP!$B305*100*4</f>
        <v>0.34886143762499294</v>
      </c>
      <c r="R33" s="7">
        <f>+BOP!R253/GDP!$B305*100*4</f>
        <v>-0.71708746421529301</v>
      </c>
      <c r="S33" s="7">
        <f>+BOP!S253/GDP!$B305*100*4</f>
        <v>-0.70694197354596922</v>
      </c>
      <c r="T33" s="7">
        <f>+BOP!T253/GDP!$B305*100*4</f>
        <v>4.3376081609789036E-2</v>
      </c>
      <c r="U33" s="7">
        <f>+BOP!U253/GDP!$B305*100*4</f>
        <v>-3.437274308591908</v>
      </c>
      <c r="V33" s="7">
        <f>+BOP!V253/GDP!$B305*100*4</f>
        <v>-3.0015710568724976</v>
      </c>
      <c r="W33" s="8">
        <f t="shared" si="0"/>
        <v>-0.43570325171941038</v>
      </c>
    </row>
    <row r="34" spans="1:23" x14ac:dyDescent="0.25">
      <c r="A34" s="5">
        <v>44927</v>
      </c>
      <c r="B34" s="7">
        <f>+BOP!B254/GDP!$B306*100*4</f>
        <v>7.6264479067710722</v>
      </c>
      <c r="C34" s="7">
        <f>+BOP!C254/GDP!$B306*100*4</f>
        <v>11.523768074779788</v>
      </c>
      <c r="D34" s="7">
        <f>+BOP!D254/GDP!$B306*100*4</f>
        <v>3.7468523166783902</v>
      </c>
      <c r="E34" s="7">
        <f>+BOP!E254/GDP!$B306*100*4</f>
        <v>2.7387853189496276</v>
      </c>
      <c r="F34" s="7">
        <f>+BOP!F254/GDP!$B306*100*4</f>
        <v>4.8102829006506909</v>
      </c>
      <c r="G34" s="7">
        <f>+BOP!G254/GDP!$B306*100*4</f>
        <v>4.5276743527672334</v>
      </c>
      <c r="H34" s="7">
        <f>+BOP!H254/GDP!$B306*100*4</f>
        <v>0.685129891137509</v>
      </c>
      <c r="I34" s="7">
        <f>+BOP!I254/GDP!$B306*100*4</f>
        <v>1.4302823164450758</v>
      </c>
      <c r="J34" s="7">
        <f>+BOP!J254/GDP!$B306*100*4</f>
        <v>0.90088180142557195</v>
      </c>
      <c r="K34" s="7">
        <f>+BOP!K254/GDP!$B306*100*4</f>
        <v>0.97247087193055526</v>
      </c>
      <c r="L34" s="7">
        <f>+BOP!L254/GDP!$B306*100*4</f>
        <v>0.44417263165707349</v>
      </c>
      <c r="M34" s="7">
        <f>+BOP!M254/GDP!$B306*100*4</f>
        <v>6.1733411545850307</v>
      </c>
      <c r="N34" s="7">
        <f>+BOP!N254/GDP!$B306*100*4</f>
        <v>-0.55779511247703362</v>
      </c>
      <c r="O34" s="7">
        <f>+BOP!O254/GDP!$B306*100*4</f>
        <v>1.2594297308116471</v>
      </c>
      <c r="P34" s="7">
        <f>+BOP!P254/GDP!$B306*100*4</f>
        <v>1.0019677441341071</v>
      </c>
      <c r="Q34" s="7">
        <f>+BOP!Q254/GDP!$B306*100*4</f>
        <v>4.9139114237733841</v>
      </c>
      <c r="R34" s="7">
        <f>+BOP!R254/GDP!$B306*100*4</f>
        <v>2.0274065918601787</v>
      </c>
      <c r="S34" s="7">
        <f>+BOP!S254/GDP!$B306*100*4</f>
        <v>2.0846513936702609</v>
      </c>
      <c r="T34" s="7">
        <f>+BOP!T254/GDP!$B306*100*4</f>
        <v>1.1434263365402793E-2</v>
      </c>
      <c r="U34" s="7">
        <f>+BOP!U254/GDP!$B306*100*4</f>
        <v>-3.3517970477040628</v>
      </c>
      <c r="V34" s="7">
        <f>+BOP!V254/GDP!$B306*100*4</f>
        <v>-5.8719351480327431</v>
      </c>
      <c r="W34" s="8">
        <f t="shared" si="0"/>
        <v>2.5201381003286802</v>
      </c>
    </row>
    <row r="35" spans="1:23" x14ac:dyDescent="0.25">
      <c r="A35" s="5">
        <v>45017</v>
      </c>
      <c r="B35" s="7">
        <f>+BOP!B255/GDP!$B307*100*4</f>
        <v>7.2406248371098423</v>
      </c>
      <c r="C35" s="7">
        <f>+BOP!C255/GDP!$B307*100*4</f>
        <v>11.195546104066992</v>
      </c>
      <c r="D35" s="7">
        <f>+BOP!D255/GDP!$B307*100*4</f>
        <v>3.7736067000229383</v>
      </c>
      <c r="E35" s="7">
        <f>+BOP!E255/GDP!$B307*100*4</f>
        <v>2.754923664337031</v>
      </c>
      <c r="F35" s="7">
        <f>+BOP!F255/GDP!$B307*100*4</f>
        <v>4.8688896553239722</v>
      </c>
      <c r="G35" s="7">
        <f>+BOP!G255/GDP!$B307*100*4</f>
        <v>4.6143024414589799</v>
      </c>
      <c r="H35" s="7">
        <f>+BOP!H255/GDP!$B307*100*4</f>
        <v>0.70852019728983473</v>
      </c>
      <c r="I35" s="7">
        <f>+BOP!I255/GDP!$B307*100*4</f>
        <v>1.4398227682436522</v>
      </c>
      <c r="J35" s="7">
        <f>+BOP!J255/GDP!$B307*100*4</f>
        <v>0.58333337873825541</v>
      </c>
      <c r="K35" s="7">
        <f>+BOP!K255/GDP!$B307*100*4</f>
        <v>1.6053727462585889</v>
      </c>
      <c r="L35" s="7">
        <f>+BOP!L255/GDP!$B307*100*4</f>
        <v>0.81083746472718632</v>
      </c>
      <c r="M35" s="7">
        <f>+BOP!M255/GDP!$B307*100*4</f>
        <v>6.6309493388226075</v>
      </c>
      <c r="N35" s="7">
        <f>+BOP!N255/GDP!$B307*100*4</f>
        <v>0.58302825766239841</v>
      </c>
      <c r="O35" s="7">
        <f>+BOP!O255/GDP!$B307*100*4</f>
        <v>0.68767025710627894</v>
      </c>
      <c r="P35" s="7">
        <f>+BOP!P255/GDP!$B307*100*4</f>
        <v>0.22780920706478794</v>
      </c>
      <c r="Q35" s="7">
        <f>+BOP!Q255/GDP!$B307*100*4</f>
        <v>5.9432790817163283</v>
      </c>
      <c r="R35" s="7">
        <f>+BOP!R255/GDP!$B307*100*4</f>
        <v>0.48615958086534877</v>
      </c>
      <c r="S35" s="7">
        <f>+BOP!S255/GDP!$B307*100*4</f>
        <v>-2.4961374032852457</v>
      </c>
      <c r="T35" s="7">
        <f>+BOP!T255/GDP!$B307*100*4</f>
        <v>3.9520444110990698E-3</v>
      </c>
      <c r="U35" s="7">
        <f>+BOP!U255/GDP!$B307*100*4</f>
        <v>-3.412982647510149</v>
      </c>
      <c r="V35" s="7">
        <f>+BOP!V255/GDP!$B307*100*4</f>
        <v>-3.9248014578975594</v>
      </c>
      <c r="W35" s="8">
        <f t="shared" si="0"/>
        <v>0.51181881038741039</v>
      </c>
    </row>
    <row r="36" spans="1:23" x14ac:dyDescent="0.25">
      <c r="A36" s="5">
        <v>45108</v>
      </c>
      <c r="B36" s="7">
        <f>+BOP!B256/GDP!$B308*100*4</f>
        <v>7.3484428017877637</v>
      </c>
      <c r="C36" s="7">
        <f>+BOP!C256/GDP!$B308*100*4</f>
        <v>10.999725519420481</v>
      </c>
      <c r="D36" s="7">
        <f>+BOP!D256/GDP!$B308*100*4</f>
        <v>3.7514862948847516</v>
      </c>
      <c r="E36" s="7">
        <f>+BOP!E256/GDP!$B308*100*4</f>
        <v>2.7002392105730517</v>
      </c>
      <c r="F36" s="7">
        <f>+BOP!F256/GDP!$B308*100*4</f>
        <v>5.0032402671060066</v>
      </c>
      <c r="G36" s="7">
        <f>+BOP!G256/GDP!$B308*100*4</f>
        <v>4.7725853954817774</v>
      </c>
      <c r="H36" s="7">
        <f>+BOP!H256/GDP!$B308*100*4</f>
        <v>0.66720223505411214</v>
      </c>
      <c r="I36" s="7">
        <f>+BOP!I256/GDP!$B308*100*4</f>
        <v>1.4435840538537592</v>
      </c>
      <c r="J36" s="7">
        <f>+BOP!J256/GDP!$B308*100*4</f>
        <v>1.5681368296730818</v>
      </c>
      <c r="K36" s="7">
        <f>+BOP!K256/GDP!$B308*100*4</f>
        <v>1.0013946291993907</v>
      </c>
      <c r="L36" s="7">
        <f>+BOP!L256/GDP!$B308*100*4</f>
        <v>0.52716228612616434</v>
      </c>
      <c r="M36" s="7">
        <f>+BOP!M256/GDP!$B308*100*4</f>
        <v>3.6199379330522419</v>
      </c>
      <c r="N36" s="7">
        <f>+BOP!N256/GDP!$B308*100*4</f>
        <v>0.41823915970901498</v>
      </c>
      <c r="O36" s="7">
        <f>+BOP!O256/GDP!$B308*100*4</f>
        <v>-1.867864208409193E-2</v>
      </c>
      <c r="P36" s="7">
        <f>+BOP!P256/GDP!$B308*100*4</f>
        <v>0.10892312641714937</v>
      </c>
      <c r="Q36" s="7">
        <f>+BOP!Q256/GDP!$B308*100*4</f>
        <v>3.638616575136334</v>
      </c>
      <c r="R36" s="7">
        <f>+BOP!R256/GDP!$B308*100*4</f>
        <v>1.4252473548741817</v>
      </c>
      <c r="S36" s="7">
        <f>+BOP!S256/GDP!$B308*100*4</f>
        <v>1.9739947994728093</v>
      </c>
      <c r="T36" s="7">
        <f>+BOP!T256/GDP!$B308*100*4</f>
        <v>5.6990517419044789E-3</v>
      </c>
      <c r="U36" s="7">
        <f>+BOP!U256/GDP!$B308*100*4</f>
        <v>-3.145762580496434</v>
      </c>
      <c r="V36" s="7">
        <f>+BOP!V256/GDP!$B308*100*4</f>
        <v>-3.0538653711582247</v>
      </c>
      <c r="W36" s="8">
        <f t="shared" si="0"/>
        <v>-9.1897209338209329E-2</v>
      </c>
    </row>
    <row r="37" spans="1:23" x14ac:dyDescent="0.25">
      <c r="A37" s="5">
        <v>45200</v>
      </c>
      <c r="B37" s="7">
        <f>+BOP!B257/GDP!$B309*100*4</f>
        <v>7.2393460875360542</v>
      </c>
      <c r="C37" s="7">
        <f>+BOP!C257/GDP!$B309*100*4</f>
        <v>10.952254871657145</v>
      </c>
      <c r="D37" s="7">
        <f>+BOP!D257/GDP!$B309*100*4</f>
        <v>3.7588969207860679</v>
      </c>
      <c r="E37" s="7">
        <f>+BOP!E257/GDP!$B309*100*4</f>
        <v>2.7625107468069521</v>
      </c>
      <c r="F37" s="7">
        <f>+BOP!F257/GDP!$B309*100*4</f>
        <v>4.9210120682974496</v>
      </c>
      <c r="G37" s="7">
        <f>+BOP!G257/GDP!$B309*100*4</f>
        <v>4.9251915286981518</v>
      </c>
      <c r="H37" s="7">
        <f>+BOP!H257/GDP!$B309*100*4</f>
        <v>0.7285207573885859</v>
      </c>
      <c r="I37" s="7">
        <f>+BOP!I257/GDP!$B309*100*4</f>
        <v>1.4449956625785119</v>
      </c>
      <c r="J37" s="7">
        <f>+BOP!J257/GDP!$B309*100*4</f>
        <v>1.9641493767291727</v>
      </c>
      <c r="K37" s="7">
        <f>+BOP!K257/GDP!$B309*100*4</f>
        <v>1.6183517995356296</v>
      </c>
      <c r="L37" s="7">
        <f>+BOP!L257/GDP!$B309*100*4</f>
        <v>-8.9457339283740389E-2</v>
      </c>
      <c r="M37" s="7">
        <f>+BOP!M257/GDP!$B309*100*4</f>
        <v>2.3962661798416178</v>
      </c>
      <c r="N37" s="7">
        <f>+BOP!N257/GDP!$B309*100*4</f>
        <v>-0.40000391208751312</v>
      </c>
      <c r="O37" s="7">
        <f>+BOP!O257/GDP!$B309*100*4</f>
        <v>-1.2137603315874119</v>
      </c>
      <c r="P37" s="7">
        <f>+BOP!P257/GDP!$B309*100*4</f>
        <v>0.31054657280377274</v>
      </c>
      <c r="Q37" s="7">
        <f>+BOP!Q257/GDP!$B309*100*4</f>
        <v>3.6100265114290297</v>
      </c>
      <c r="R37" s="7">
        <f>+BOP!R257/GDP!$B309*100*4</f>
        <v>2.4631094017383881</v>
      </c>
      <c r="S37" s="7">
        <f>+BOP!S257/GDP!$B309*100*4</f>
        <v>2.8198692673230012</v>
      </c>
      <c r="T37" s="7">
        <f>+BOP!T257/GDP!$B309*100*4</f>
        <v>-1.9813738195926772E-2</v>
      </c>
      <c r="U37" s="7">
        <f>+BOP!U257/GDP!$B309*100*4</f>
        <v>-3.4371769757326032</v>
      </c>
      <c r="V37" s="7">
        <f>+BOP!V257/GDP!$B309*100*4</f>
        <v>-2.6600928586038588</v>
      </c>
      <c r="W37" s="8">
        <f t="shared" si="0"/>
        <v>-0.77708411712874437</v>
      </c>
    </row>
    <row r="38" spans="1:23" x14ac:dyDescent="0.25">
      <c r="A38" s="5">
        <v>45292</v>
      </c>
      <c r="B38" s="7">
        <f>+BOP!B258/GDP!$B310*100*4</f>
        <v>7.2044461503472821</v>
      </c>
      <c r="C38" s="7">
        <f>+BOP!C258/GDP!$B310*100*4</f>
        <v>11.080027034821214</v>
      </c>
      <c r="D38" s="7">
        <f>+BOP!D258/GDP!$B310*100*4</f>
        <v>3.8970103309647737</v>
      </c>
      <c r="E38" s="7">
        <f>+BOP!E258/GDP!$B310*100*4</f>
        <v>2.8049584924649129</v>
      </c>
      <c r="F38" s="7">
        <f>+BOP!F258/GDP!$B310*100*4</f>
        <v>4.9385538836848522</v>
      </c>
      <c r="G38" s="7">
        <f>+BOP!G258/GDP!$B310*100*4</f>
        <v>5.0809384829630853</v>
      </c>
      <c r="H38" s="7">
        <f>+BOP!H258/GDP!$B310*100*4</f>
        <v>0.66778223794968961</v>
      </c>
      <c r="I38" s="7">
        <f>+BOP!I258/GDP!$B310*100*4</f>
        <v>1.3764448374105189</v>
      </c>
      <c r="J38" s="7">
        <f>+BOP!J258/GDP!$B310*100*4</f>
        <v>1.3142464959702573</v>
      </c>
      <c r="K38" s="7">
        <f>+BOP!K258/GDP!$B310*100*4</f>
        <v>0.87477564306539868</v>
      </c>
      <c r="L38" s="7">
        <f>+BOP!L258/GDP!$B310*100*4</f>
        <v>1.5144961741018521</v>
      </c>
      <c r="M38" s="7">
        <f>+BOP!M258/GDP!$B310*100*4</f>
        <v>3.1849758680118869</v>
      </c>
      <c r="N38" s="7">
        <f>+BOP!N258/GDP!$B310*100*4</f>
        <v>0.57146119530261796</v>
      </c>
      <c r="O38" s="7">
        <f>+BOP!O258/GDP!$B310*100*4</f>
        <v>-1.4160572667820832</v>
      </c>
      <c r="P38" s="7">
        <f>+BOP!P258/GDP!$B310*100*4</f>
        <v>0.94303497879923404</v>
      </c>
      <c r="Q38" s="7">
        <f>+BOP!Q258/GDP!$B310*100*4</f>
        <v>4.6010331347939699</v>
      </c>
      <c r="R38" s="7">
        <f>+BOP!R258/GDP!$B310*100*4</f>
        <v>1.2450396944617943</v>
      </c>
      <c r="S38" s="7">
        <f>+BOP!S258/GDP!$B310*100*4</f>
        <v>1.1888187473938159</v>
      </c>
      <c r="T38" s="7">
        <f>+BOP!T258/GDP!$B310*100*4</f>
        <v>3.4958700419716889E-2</v>
      </c>
      <c r="U38" s="7">
        <f>+BOP!U258/GDP!$B310*100*4</f>
        <v>-3.6345623113929171</v>
      </c>
      <c r="V38" s="7">
        <f>+BOP!V258/GDP!$B310*100*4</f>
        <v>-1.0794003837445387</v>
      </c>
      <c r="W38" s="8">
        <f t="shared" si="0"/>
        <v>-2.5551619276483786</v>
      </c>
    </row>
    <row r="39" spans="1:23" x14ac:dyDescent="0.25">
      <c r="A39" s="5">
        <v>45383</v>
      </c>
      <c r="B39" s="7">
        <f>+BOP!B259/GDP!$B311*100*4</f>
        <v>7.0905989643409466</v>
      </c>
      <c r="C39" s="7">
        <f>+BOP!C259/GDP!$B311*100*4</f>
        <v>11.195989548717188</v>
      </c>
      <c r="D39" s="7">
        <f>+BOP!D259/GDP!$B311*100*4</f>
        <v>3.884441935175313</v>
      </c>
      <c r="E39" s="7">
        <f>+BOP!E259/GDP!$B311*100*4</f>
        <v>2.8182343293542909</v>
      </c>
      <c r="F39" s="7">
        <f>+BOP!F259/GDP!$B311*100*4</f>
        <v>5.0230548250450369</v>
      </c>
      <c r="G39" s="7">
        <f>+BOP!G259/GDP!$B311*100*4</f>
        <v>5.1768817448520679</v>
      </c>
      <c r="H39" s="7">
        <f>+BOP!H259/GDP!$B311*100*4</f>
        <v>0.6385553197092646</v>
      </c>
      <c r="I39" s="7">
        <f>+BOP!I259/GDP!$B311*100*4</f>
        <v>1.3747397506244545</v>
      </c>
      <c r="J39" s="7">
        <f>+BOP!J259/GDP!$B311*100*4</f>
        <v>0.35790936466833484</v>
      </c>
      <c r="K39" s="7">
        <f>+BOP!K259/GDP!$B311*100*4</f>
        <v>1.3027050015775186</v>
      </c>
      <c r="L39" s="7">
        <f>+BOP!L259/GDP!$B311*100*4</f>
        <v>2.0901467744036069</v>
      </c>
      <c r="M39" s="7">
        <f>+BOP!M259/GDP!$B311*100*4</f>
        <v>2.7267533544739564</v>
      </c>
      <c r="N39" s="7">
        <f>+BOP!N259/GDP!$B311*100*4</f>
        <v>0.74246980242661997</v>
      </c>
      <c r="O39" s="7">
        <f>+BOP!O259/GDP!$B311*100*4</f>
        <v>0.49562487365785707</v>
      </c>
      <c r="P39" s="7">
        <f>+BOP!P259/GDP!$B311*100*4</f>
        <v>1.3476769719769868</v>
      </c>
      <c r="Q39" s="7">
        <f>+BOP!Q259/GDP!$B311*100*4</f>
        <v>2.2311284808160994</v>
      </c>
      <c r="R39" s="7">
        <f>+BOP!R259/GDP!$B311*100*4</f>
        <v>0.35919937541522218</v>
      </c>
      <c r="S39" s="7">
        <f>+BOP!S259/GDP!$B311*100*4</f>
        <v>1.088933752595975</v>
      </c>
      <c r="T39" s="7">
        <f>+BOP!T259/GDP!$B311*100*4</f>
        <v>9.3182691184738996E-3</v>
      </c>
      <c r="U39" s="7">
        <f>+BOP!U259/GDP!$B311*100*4</f>
        <v>-3.9291943292774389</v>
      </c>
      <c r="V39" s="7">
        <f>+BOP!V259/GDP!$B311*100*4</f>
        <v>-2.9758077697347285</v>
      </c>
      <c r="W39" s="8">
        <f t="shared" si="0"/>
        <v>-0.95338655954271045</v>
      </c>
    </row>
    <row r="40" spans="1:23" x14ac:dyDescent="0.25">
      <c r="A40" s="5">
        <v>45474</v>
      </c>
      <c r="B40" s="7">
        <f>+BOP!B260/GDP!$B312*100*4</f>
        <v>7.1579698115294343</v>
      </c>
      <c r="C40" s="7">
        <f>+BOP!C260/GDP!$B312*100*4</f>
        <v>11.348719611337401</v>
      </c>
      <c r="D40" s="7">
        <f>+BOP!D260/GDP!$B312*100*4</f>
        <v>3.9633414096880473</v>
      </c>
      <c r="E40" s="7">
        <f>+BOP!E260/GDP!$B312*100*4</f>
        <v>2.9083144888068664</v>
      </c>
      <c r="F40" s="7">
        <f>+BOP!F260/GDP!$B312*100*4</f>
        <v>4.7791951006219104</v>
      </c>
      <c r="G40" s="7">
        <f>+BOP!G260/GDP!$B312*100*4</f>
        <v>5.0668779639128445</v>
      </c>
      <c r="H40" s="7">
        <f>+BOP!H260/GDP!$B312*100*4</f>
        <v>0.62562382114407367</v>
      </c>
      <c r="I40" s="7">
        <f>+BOP!I260/GDP!$B312*100*4</f>
        <v>1.6230870614411985</v>
      </c>
      <c r="J40" s="7">
        <f>+BOP!J260/GDP!$B312*100*4</f>
        <v>1.4404203029690228</v>
      </c>
      <c r="K40" s="7">
        <f>+BOP!K260/GDP!$B312*100*4</f>
        <v>1.786629178212384</v>
      </c>
      <c r="L40" s="7">
        <f>+BOP!L260/GDP!$B312*100*4</f>
        <v>1.0351974731075821</v>
      </c>
      <c r="M40" s="7">
        <f>+BOP!M260/GDP!$B312*100*4</f>
        <v>7.7427826502768529</v>
      </c>
      <c r="N40" s="7">
        <f>+BOP!N260/GDP!$B312*100*4</f>
        <v>0.58843174685100785</v>
      </c>
      <c r="O40" s="7">
        <f>+BOP!O260/GDP!$B312*100*4</f>
        <v>2.7593564361535154</v>
      </c>
      <c r="P40" s="7">
        <f>+BOP!P260/GDP!$B312*100*4</f>
        <v>0.44676572625657435</v>
      </c>
      <c r="Q40" s="7">
        <f>+BOP!Q260/GDP!$B312*100*4</f>
        <v>4.9834262141233374</v>
      </c>
      <c r="R40" s="7">
        <f>+BOP!R260/GDP!$B312*100*4</f>
        <v>1.2496211667359727</v>
      </c>
      <c r="S40" s="7">
        <f>+BOP!S260/GDP!$B312*100*4</f>
        <v>1.0539019419575935</v>
      </c>
      <c r="T40" s="7">
        <f>+BOP!T260/GDP!$B312*100*4</f>
        <v>9.4877740543535598E-5</v>
      </c>
      <c r="U40" s="7">
        <f>+BOP!U260/GDP!$B312*100*4</f>
        <v>-4.4208689825148459</v>
      </c>
      <c r="V40" s="7">
        <f>+BOP!V260/GDP!$B312*100*4</f>
        <v>-6.5532868631196131</v>
      </c>
      <c r="W40" s="8">
        <f t="shared" si="0"/>
        <v>2.1324178806047671</v>
      </c>
    </row>
    <row r="41" spans="1:23" x14ac:dyDescent="0.25">
      <c r="A41" s="5">
        <v>45566</v>
      </c>
      <c r="B41" s="7">
        <f>+BOP!B261/GDP!$B313*100*4</f>
        <v>6.9461571097872934</v>
      </c>
      <c r="C41" s="7">
        <f>+BOP!C261/GDP!$B313*100*4</f>
        <v>11.357355673470828</v>
      </c>
      <c r="D41" s="7">
        <f>+BOP!D261/GDP!$B313*100*4</f>
        <v>3.9911910680042122</v>
      </c>
      <c r="E41" s="7">
        <f>+BOP!E261/GDP!$B313*100*4</f>
        <v>2.9456048248087807</v>
      </c>
      <c r="F41" s="7">
        <f>+BOP!F261/GDP!$B313*100*4</f>
        <v>5.0695415706096947</v>
      </c>
      <c r="G41" s="7">
        <f>+BOP!G261/GDP!$B313*100*4</f>
        <v>5.0478820213066928</v>
      </c>
      <c r="H41" s="7">
        <f>+BOP!H261/GDP!$B313*100*4</f>
        <v>0.63420233278040017</v>
      </c>
      <c r="I41" s="7">
        <f>+BOP!I261/GDP!$B313*100*4</f>
        <v>1.4742039126534081</v>
      </c>
      <c r="J41" s="7">
        <f>+BOP!J261/GDP!$B313*100*4</f>
        <v>1.2806493519469555</v>
      </c>
      <c r="K41" s="7">
        <f>+BOP!K261/GDP!$B313*100*4</f>
        <v>0.10104213278564401</v>
      </c>
      <c r="L41" s="7">
        <f>+BOP!L261/GDP!$B313*100*4</f>
        <v>0.27158258413980507</v>
      </c>
      <c r="M41" s="7">
        <f>+BOP!M261/GDP!$B313*100*4</f>
        <v>4.2936066576224077</v>
      </c>
      <c r="N41" s="7">
        <f>+BOP!N261/GDP!$B313*100*4</f>
        <v>0.14712399743277343</v>
      </c>
      <c r="O41" s="7">
        <f>+BOP!O261/GDP!$B313*100*4</f>
        <v>2.2508496343794313</v>
      </c>
      <c r="P41" s="7">
        <f>+BOP!P261/GDP!$B313*100*4</f>
        <v>0.12445858670703167</v>
      </c>
      <c r="Q41" s="7">
        <f>+BOP!Q261/GDP!$B313*100*4</f>
        <v>2.0427570232429764</v>
      </c>
      <c r="R41" s="7">
        <f>+BOP!R261/GDP!$B313*100*4</f>
        <v>-1.3031135903881492</v>
      </c>
      <c r="S41" s="7">
        <f>+BOP!S261/GDP!$B313*100*4</f>
        <v>0.27607543182804384</v>
      </c>
      <c r="T41" s="7">
        <f>+BOP!T261/GDP!$B313*100*4</f>
        <v>-1.4470993001819739E-2</v>
      </c>
      <c r="U41" s="7">
        <f>+BOP!U261/GDP!$B313*100*4</f>
        <v>-4.1839409395724729</v>
      </c>
      <c r="V41" s="7">
        <f>+BOP!V261/GDP!$B313*100*4</f>
        <v>-4.7045882234683427</v>
      </c>
      <c r="W41" s="8">
        <f t="shared" si="0"/>
        <v>0.52064728389586978</v>
      </c>
    </row>
    <row r="42" spans="1:23" x14ac:dyDescent="0.25">
      <c r="A42" s="5">
        <v>45658</v>
      </c>
      <c r="B42" s="7">
        <f>+BOP!B262/GDP!$B314*100*4</f>
        <v>7.1756470658372136</v>
      </c>
      <c r="C42" s="7">
        <f>+BOP!C262/GDP!$B314*100*4</f>
        <v>13.377394592717229</v>
      </c>
      <c r="D42" s="7">
        <f>+BOP!D262/GDP!$B314*100*4</f>
        <v>3.9879751467548239</v>
      </c>
      <c r="E42" s="7">
        <f>+BOP!E262/GDP!$B314*100*4</f>
        <v>2.9189957444071926</v>
      </c>
      <c r="F42" s="7">
        <f>+BOP!F262/GDP!$B314*100*4</f>
        <v>4.7710225975117</v>
      </c>
      <c r="G42" s="7">
        <f>+BOP!G262/GDP!$B314*100*4</f>
        <v>4.8055874099135432</v>
      </c>
      <c r="H42" s="7">
        <f>+BOP!H262/GDP!$B314*100*4</f>
        <v>0.64558707971040519</v>
      </c>
      <c r="I42" s="7">
        <f>+BOP!I262/GDP!$B314*100*4</f>
        <v>1.3343269163523883</v>
      </c>
      <c r="J42" s="7">
        <f>+BOP!J262/GDP!$B314*100*4</f>
        <v>1.3354320316949744</v>
      </c>
      <c r="K42" s="7">
        <f>+BOP!K262/GDP!$B314*100*4</f>
        <v>1.1704236649399462</v>
      </c>
      <c r="L42" s="7">
        <f>+BOP!L262/GDP!$B314*100*4</f>
        <v>1.5533927323953545</v>
      </c>
      <c r="M42" s="7">
        <f>+BOP!M262/GDP!$B314*100*4</f>
        <v>5.7105969876353235</v>
      </c>
      <c r="N42" s="7">
        <f>+BOP!N262/GDP!$B314*100*4</f>
        <v>0.34410362546735646</v>
      </c>
      <c r="O42" s="7">
        <f>+BOP!O262/GDP!$B314*100*4</f>
        <v>0.32032367363773651</v>
      </c>
      <c r="P42" s="7">
        <f>+BOP!P262/GDP!$B314*100*4</f>
        <v>1.2092891069279981</v>
      </c>
      <c r="Q42" s="7">
        <f>+BOP!Q262/GDP!$B314*100*4</f>
        <v>5.3902733139975876</v>
      </c>
      <c r="R42" s="7">
        <f>+BOP!R262/GDP!$B314*100*4</f>
        <v>4.7466434867614007</v>
      </c>
      <c r="S42" s="7">
        <f>+BOP!S262/GDP!$B314*100*4</f>
        <v>5.0723862199706131</v>
      </c>
      <c r="T42" s="7">
        <f>+BOP!T262/GDP!$B314*100*4</f>
        <v>1.9426063672685075E-2</v>
      </c>
      <c r="U42" s="7">
        <f>+BOP!U262/GDP!$B314*100*4</f>
        <v>-5.856072773576213</v>
      </c>
      <c r="V42" s="7">
        <f>+BOP!V262/GDP!$B314*100*4</f>
        <v>-4.0409674246282208</v>
      </c>
      <c r="W42" s="8">
        <f t="shared" si="0"/>
        <v>-1.8151053489479922</v>
      </c>
    </row>
    <row r="43" spans="1:23" x14ac:dyDescent="0.25">
      <c r="A43" s="5">
        <v>45748</v>
      </c>
      <c r="B43" s="7">
        <f>+BOP!B263/GDP!$B315*100*4</f>
        <v>7.2157172295272982</v>
      </c>
      <c r="C43" s="7">
        <f>+BOP!C263/GDP!$B315*100*4</f>
        <v>10.763803614471545</v>
      </c>
      <c r="D43" s="7">
        <f>+BOP!D263/GDP!$B315*100*4</f>
        <v>3.9689521611899128</v>
      </c>
      <c r="E43" s="7">
        <f>+BOP!E263/GDP!$B315*100*4</f>
        <v>2.9113687916073778</v>
      </c>
      <c r="F43" s="7">
        <f>+BOP!F263/GDP!$B315*100*4</f>
        <v>4.9716245919525166</v>
      </c>
      <c r="G43" s="7">
        <f>+BOP!G263/GDP!$B315*100*4</f>
        <v>5.047358388575848</v>
      </c>
      <c r="H43" s="7">
        <f>+BOP!H263/GDP!$B315*100*4</f>
        <v>0.60859951881091634</v>
      </c>
      <c r="I43" s="7">
        <f>+BOP!I263/GDP!$B315*100*4</f>
        <v>1.3123123937761172</v>
      </c>
      <c r="J43" s="7">
        <f>+BOP!J263/GDP!$B315*100*4</f>
        <v>0.13935700865149067</v>
      </c>
      <c r="K43" s="7">
        <f>+BOP!K263/GDP!$B315*100*4</f>
        <v>1.4902448289821115</v>
      </c>
      <c r="L43" s="7">
        <f>+BOP!L263/GDP!$B315*100*4</f>
        <v>0.57747675969959578</v>
      </c>
      <c r="M43" s="7">
        <f>+BOP!M263/GDP!$B315*100*4</f>
        <v>5.6189176253584092</v>
      </c>
      <c r="N43" s="7">
        <f>+BOP!N263/GDP!$B315*100*4</f>
        <v>0.41700823359021527</v>
      </c>
      <c r="O43" s="7">
        <f>+BOP!O263/GDP!$B315*100*4</f>
        <v>3.4464781865639491</v>
      </c>
      <c r="P43" s="7">
        <f>+BOP!P263/GDP!$B315*100*4</f>
        <v>0.16046852610938056</v>
      </c>
      <c r="Q43" s="7">
        <f>+BOP!Q263/GDP!$B315*100*4</f>
        <v>2.1724394387944601</v>
      </c>
      <c r="R43" s="7">
        <f>+BOP!R263/GDP!$B315*100*4</f>
        <v>2.1322895050336506</v>
      </c>
      <c r="S43" s="7">
        <f>+BOP!S263/GDP!$B315*100*4</f>
        <v>1.2953601995215531</v>
      </c>
      <c r="T43" s="7">
        <f>+BOP!T263/GDP!$B315*100*4</f>
        <v>7.6101181638136318E-3</v>
      </c>
      <c r="U43" s="7">
        <f>+BOP!U263/GDP!$B315*100*4</f>
        <v>-3.2699496869502451</v>
      </c>
      <c r="V43" s="7">
        <f>+BOP!V263/GDP!$B315*100*4</f>
        <v>-5.2055307583426993</v>
      </c>
      <c r="W43" s="8">
        <f t="shared" si="0"/>
        <v>1.9355810713924542</v>
      </c>
    </row>
    <row r="44" spans="1:23" x14ac:dyDescent="0.25">
      <c r="A44" s="5">
        <v>45839</v>
      </c>
      <c r="B44" s="7">
        <f>+BOP!B264/GDP!$B316*100*4</f>
        <v>7.0492932179740659</v>
      </c>
      <c r="C44" s="7">
        <f>+BOP!C264/GDP!$B316*100*4</f>
        <v>10.488511545987214</v>
      </c>
      <c r="D44" s="7">
        <f>+BOP!D264/GDP!$B316*100*4</f>
        <v>4.0419501613261177</v>
      </c>
      <c r="E44" s="7">
        <f>+BOP!E264/GDP!$B316*100*4</f>
        <v>2.8946049969498402</v>
      </c>
      <c r="F44" s="7">
        <f>+BOP!F264/GDP!$B316*100*4</f>
        <v>5.083953932403924</v>
      </c>
      <c r="G44" s="7">
        <f>+BOP!G264/GDP!$B316*100*4</f>
        <v>5.0166892913540142</v>
      </c>
      <c r="H44" s="7">
        <f>+BOP!H264/GDP!$B316*100*4</f>
        <v>0.57148574168737709</v>
      </c>
      <c r="I44" s="7">
        <f>+BOP!I264/GDP!$B316*100*4</f>
        <v>1.2592470791770367</v>
      </c>
      <c r="J44" s="7">
        <f>+BOP!J264/GDP!$B316*100*4</f>
        <v>1.1816142413999844</v>
      </c>
      <c r="K44" s="7">
        <f>+BOP!K264/GDP!$B316*100*4</f>
        <v>1.4739176337459592</v>
      </c>
      <c r="L44" s="7">
        <f>+BOP!L264/GDP!$B316*100*4</f>
        <v>1.1088953628658211</v>
      </c>
      <c r="M44" s="7">
        <f>+BOP!M264/GDP!$B316*100*4</f>
        <v>6.2615160869936721</v>
      </c>
      <c r="N44" s="7">
        <f>+BOP!N264/GDP!$B316*100*4</f>
        <v>0.91727667992846074</v>
      </c>
      <c r="O44" s="7">
        <f>+BOP!O264/GDP!$B316*100*4</f>
        <v>2.6517627912240416</v>
      </c>
      <c r="P44" s="7">
        <f>+BOP!P264/GDP!$B316*100*4</f>
        <v>0.19161868293736031</v>
      </c>
      <c r="Q44" s="7">
        <f>+BOP!Q264/GDP!$B316*100*4</f>
        <v>3.6097532957696314</v>
      </c>
      <c r="R44" s="7">
        <f>+BOP!R264/GDP!$B316*100*4</f>
        <v>2.8868867363589152</v>
      </c>
      <c r="S44" s="7">
        <f>+BOP!S264/GDP!$B316*100*4</f>
        <v>2.5194846684632419</v>
      </c>
      <c r="T44" s="7">
        <f>+BOP!T264/GDP!$B316*100*4</f>
        <v>1.1242932927447161E-2</v>
      </c>
      <c r="U44" s="7">
        <f>+BOP!U264/GDP!$B316*100*4</f>
        <v>-2.9123827238442699</v>
      </c>
      <c r="V44" s="7">
        <f>+BOP!V264/GDP!$B316*100*4</f>
        <v>-5.2727554502255973</v>
      </c>
      <c r="W44" s="8">
        <f t="shared" ref="W44" si="1">+U44-V44</f>
        <v>2.3603727263813274</v>
      </c>
    </row>
    <row r="45" spans="1:23" x14ac:dyDescent="0.25">
      <c r="W45" s="8">
        <f>+SUM(W2:W43)</f>
        <v>-1.1487658848654618</v>
      </c>
    </row>
    <row r="46" spans="1:23" x14ac:dyDescent="0.25">
      <c r="B46" t="s">
        <v>155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DD49B-3E79-DE44-B80F-DB112F26397A}">
  <dimension ref="A1:O44"/>
  <sheetViews>
    <sheetView topLeftCell="A35" workbookViewId="0">
      <selection activeCell="A45" sqref="A45"/>
    </sheetView>
  </sheetViews>
  <sheetFormatPr defaultColWidth="11.42578125" defaultRowHeight="15" x14ac:dyDescent="0.25"/>
  <sheetData>
    <row r="1" spans="1:15" ht="120" x14ac:dyDescent="0.25">
      <c r="A1" s="4"/>
      <c r="B1" s="4" t="s">
        <v>87</v>
      </c>
      <c r="C1" s="4" t="s">
        <v>88</v>
      </c>
      <c r="D1" s="4" t="s">
        <v>108</v>
      </c>
      <c r="E1" s="4" t="s">
        <v>109</v>
      </c>
      <c r="F1" s="4" t="s">
        <v>85</v>
      </c>
      <c r="G1" s="4" t="s">
        <v>86</v>
      </c>
      <c r="H1" s="4" t="s">
        <v>83</v>
      </c>
      <c r="I1" s="4" t="s">
        <v>84</v>
      </c>
      <c r="J1" s="4" t="s">
        <v>89</v>
      </c>
      <c r="K1" s="4" t="s">
        <v>90</v>
      </c>
      <c r="L1" s="4" t="s">
        <v>82</v>
      </c>
      <c r="M1" s="4" t="s">
        <v>110</v>
      </c>
      <c r="N1" s="4" t="s">
        <v>111</v>
      </c>
      <c r="O1" s="4" t="s">
        <v>112</v>
      </c>
    </row>
    <row r="2" spans="1:15" x14ac:dyDescent="0.25">
      <c r="A2" t="s">
        <v>40</v>
      </c>
      <c r="B2">
        <f>+IIP!B38/GDP!$B274*100000000</f>
        <v>41.248207922161832</v>
      </c>
      <c r="C2">
        <f>+IIP!C38/GDP!$B274*100000000</f>
        <v>36.76802024676352</v>
      </c>
      <c r="D2">
        <f>+IIP!D38/GDP!$B274*100000000</f>
        <v>55.538106645716901</v>
      </c>
      <c r="E2">
        <f>+IIP!E38/GDP!$B274*100000000</f>
        <v>94.859974482284159</v>
      </c>
      <c r="F2">
        <f>+IIP!F38/GDP!$B274*100000000</f>
        <v>39.717991982629748</v>
      </c>
      <c r="G2">
        <f>+IIP!G38/GDP!$B274*100000000</f>
        <v>37.248878665957243</v>
      </c>
      <c r="H2">
        <f>+IIP!H38/GDP!$B274*100000000</f>
        <v>15.820114663087152</v>
      </c>
      <c r="I2">
        <f>+IIP!I38/GDP!$B274*100000000</f>
        <v>57.611095816326923</v>
      </c>
      <c r="J2">
        <f>+IIP!J38/GDP!$B274*100000000</f>
        <v>23.509033035571289</v>
      </c>
      <c r="K2">
        <f>+IIP!K38/GDP!$B274*100000000</f>
        <v>30.009357529195984</v>
      </c>
      <c r="L2">
        <f>+IIP!L38/GDP!$B274*100000000</f>
        <v>2.3167399902865049</v>
      </c>
      <c r="M2">
        <f>+IIP!M38/GDP!$B274*100000000</f>
        <v>-38.534347302788952</v>
      </c>
      <c r="N2">
        <f>+IIP!N38/GDP!$B274*100000000</f>
        <v>0</v>
      </c>
      <c r="O2">
        <f>+IIP!O38/GDP!$B274*100000000</f>
        <v>0</v>
      </c>
    </row>
    <row r="3" spans="1:15" x14ac:dyDescent="0.25">
      <c r="A3" t="s">
        <v>41</v>
      </c>
      <c r="B3">
        <f>+IIP!B39/GDP!$B275*100000000</f>
        <v>40.978624255078721</v>
      </c>
      <c r="C3">
        <f>+IIP!C39/GDP!$B275*100000000</f>
        <v>36.658699030579356</v>
      </c>
      <c r="D3">
        <f>+IIP!D39/GDP!$B275*100000000</f>
        <v>55.458757061899639</v>
      </c>
      <c r="E3">
        <f>+IIP!E39/GDP!$B275*100000000</f>
        <v>93.894812980284669</v>
      </c>
      <c r="F3">
        <f>+IIP!F39/GDP!$B275*100000000</f>
        <v>39.996369760167845</v>
      </c>
      <c r="G3">
        <f>+IIP!G39/GDP!$B275*100000000</f>
        <v>36.432066155705122</v>
      </c>
      <c r="H3">
        <f>+IIP!H39/GDP!$B275*100000000</f>
        <v>15.462387301731791</v>
      </c>
      <c r="I3">
        <f>+IIP!I39/GDP!$B275*100000000</f>
        <v>57.462746824579547</v>
      </c>
      <c r="J3">
        <f>+IIP!J39/GDP!$B275*100000000</f>
        <v>22.712155679738885</v>
      </c>
      <c r="K3">
        <f>+IIP!K39/GDP!$B275*100000000</f>
        <v>28.741778349240885</v>
      </c>
      <c r="L3">
        <f>+IIP!L39/GDP!$B275*100000000</f>
        <v>2.2723299137451516</v>
      </c>
      <c r="M3">
        <f>+IIP!M39/GDP!$B275*100000000</f>
        <v>-37.608425788838645</v>
      </c>
      <c r="N3">
        <f>+IIP!N39/GDP!$B275*100000000</f>
        <v>0</v>
      </c>
      <c r="O3">
        <f>+IIP!O39/GDP!$B275*100000000</f>
        <v>0</v>
      </c>
    </row>
    <row r="4" spans="1:15" x14ac:dyDescent="0.25">
      <c r="A4" t="s">
        <v>42</v>
      </c>
      <c r="B4">
        <f>+IIP!B40/GDP!$B276*100000000</f>
        <v>37.493963848629463</v>
      </c>
      <c r="C4">
        <f>+IIP!C40/GDP!$B276*100000000</f>
        <v>34.691532150474096</v>
      </c>
      <c r="D4">
        <f>+IIP!D40/GDP!$B276*100000000</f>
        <v>50.395986745953863</v>
      </c>
      <c r="E4">
        <f>+IIP!E40/GDP!$B276*100000000</f>
        <v>89.736374383437635</v>
      </c>
      <c r="F4">
        <f>+IIP!F40/GDP!$B276*100000000</f>
        <v>35.572883613654575</v>
      </c>
      <c r="G4">
        <f>+IIP!G40/GDP!$B276*100000000</f>
        <v>33.118959161543664</v>
      </c>
      <c r="H4">
        <f>+IIP!H40/GDP!$B276*100000000</f>
        <v>14.823103132299286</v>
      </c>
      <c r="I4">
        <f>+IIP!I40/GDP!$B276*100000000</f>
        <v>56.617415221893985</v>
      </c>
      <c r="J4">
        <f>+IIP!J40/GDP!$B276*100000000</f>
        <v>22.348948946142041</v>
      </c>
      <c r="K4">
        <f>+IIP!K40/GDP!$B276*100000000</f>
        <v>28.651788706063257</v>
      </c>
      <c r="L4">
        <f>+IIP!L40/GDP!$B276*100000000</f>
        <v>2.1756338271411448</v>
      </c>
      <c r="M4">
        <f>+IIP!M40/GDP!$B276*100000000</f>
        <v>-40.360677909658634</v>
      </c>
      <c r="N4">
        <f>+IIP!N40/GDP!$B276*100000000</f>
        <v>0</v>
      </c>
      <c r="O4">
        <f>+IIP!O40/GDP!$B276*100000000</f>
        <v>0</v>
      </c>
    </row>
    <row r="5" spans="1:15" x14ac:dyDescent="0.25">
      <c r="A5" t="s">
        <v>43</v>
      </c>
      <c r="B5">
        <f>+IIP!B41/GDP!$B277*100000000</f>
        <v>38.280746164240604</v>
      </c>
      <c r="C5">
        <f>+IIP!C41/GDP!$B277*100000000</f>
        <v>36.502142620366747</v>
      </c>
      <c r="D5">
        <f>+IIP!D41/GDP!$B277*100000000</f>
        <v>51.20599863185177</v>
      </c>
      <c r="E5">
        <f>+IIP!E41/GDP!$B277*100000000</f>
        <v>90.294126916442224</v>
      </c>
      <c r="F5">
        <f>+IIP!F41/GDP!$B277*100000000</f>
        <v>36.64829287680368</v>
      </c>
      <c r="G5">
        <f>+IIP!G41/GDP!$B277*100000000</f>
        <v>33.680682709328387</v>
      </c>
      <c r="H5">
        <f>+IIP!H41/GDP!$B277*100000000</f>
        <v>14.557705755048092</v>
      </c>
      <c r="I5">
        <f>+IIP!I41/GDP!$B277*100000000</f>
        <v>56.613444207113837</v>
      </c>
      <c r="J5">
        <f>+IIP!J41/GDP!$B277*100000000</f>
        <v>21.577116568214272</v>
      </c>
      <c r="K5">
        <f>+IIP!K41/GDP!$B277*100000000</f>
        <v>27.817845888533402</v>
      </c>
      <c r="L5">
        <f>+IIP!L41/GDP!$B277*100000000</f>
        <v>2.0808144794367411</v>
      </c>
      <c r="M5">
        <f>+IIP!M41/GDP!$B277*100000000</f>
        <v>-41.173927809703827</v>
      </c>
      <c r="N5">
        <f>+IIP!N41/GDP!$B277*100000000</f>
        <v>0</v>
      </c>
      <c r="O5">
        <f>+IIP!O41/GDP!$B277*100000000</f>
        <v>0</v>
      </c>
    </row>
    <row r="6" spans="1:15" x14ac:dyDescent="0.25">
      <c r="A6" t="s">
        <v>44</v>
      </c>
      <c r="B6">
        <f>+IIP!B42/GDP!$B278*100000000</f>
        <v>38.277294860129309</v>
      </c>
      <c r="C6">
        <f>+IIP!C42/GDP!$B278*100000000</f>
        <v>36.847353382957827</v>
      </c>
      <c r="D6">
        <f>+IIP!D42/GDP!$B278*100000000</f>
        <v>50.836851239826899</v>
      </c>
      <c r="E6">
        <f>+IIP!E42/GDP!$B278*100000000</f>
        <v>91.104847458964684</v>
      </c>
      <c r="F6">
        <f>+IIP!F42/GDP!$B278*100000000</f>
        <v>35.97831213143219</v>
      </c>
      <c r="G6">
        <f>+IIP!G42/GDP!$B278*100000000</f>
        <v>33.132641686656214</v>
      </c>
      <c r="H6">
        <f>+IIP!H42/GDP!$B278*100000000</f>
        <v>14.858539108394702</v>
      </c>
      <c r="I6">
        <f>+IIP!I42/GDP!$B278*100000000</f>
        <v>57.97220577230847</v>
      </c>
      <c r="J6">
        <f>+IIP!J42/GDP!$B278*100000000</f>
        <v>21.751967903586824</v>
      </c>
      <c r="K6">
        <f>+IIP!K42/GDP!$B278*100000000</f>
        <v>28.007167034448415</v>
      </c>
      <c r="L6">
        <f>+IIP!L42/GDP!$B278*100000000</f>
        <v>2.3319257389088044</v>
      </c>
      <c r="M6">
        <f>+IIP!M42/GDP!$B278*100000000</f>
        <v>-42.571000337742774</v>
      </c>
      <c r="N6">
        <f>+IIP!N42/GDP!$B278*100000000</f>
        <v>0</v>
      </c>
      <c r="O6">
        <f>+IIP!O42/GDP!$B278*100000000</f>
        <v>0</v>
      </c>
    </row>
    <row r="7" spans="1:15" x14ac:dyDescent="0.25">
      <c r="A7" t="s">
        <v>45</v>
      </c>
      <c r="B7">
        <f>+IIP!B43/GDP!$B279*100000000</f>
        <v>37.7651910018661</v>
      </c>
      <c r="C7">
        <f>+IIP!C43/GDP!$B279*100000000</f>
        <v>37.801777732458547</v>
      </c>
      <c r="D7">
        <f>+IIP!D43/GDP!$B279*100000000</f>
        <v>50.837385075927351</v>
      </c>
      <c r="E7">
        <f>+IIP!E43/GDP!$B279*100000000</f>
        <v>91.656606117391135</v>
      </c>
      <c r="F7">
        <f>+IIP!F43/GDP!$B279*100000000</f>
        <v>35.957920877534278</v>
      </c>
      <c r="G7">
        <f>+IIP!G43/GDP!$B279*100000000</f>
        <v>33.057655578311369</v>
      </c>
      <c r="H7">
        <f>+IIP!H43/GDP!$B279*100000000</f>
        <v>14.87946419839307</v>
      </c>
      <c r="I7">
        <f>+IIP!I43/GDP!$B279*100000000</f>
        <v>58.598950539079773</v>
      </c>
      <c r="J7">
        <f>+IIP!J43/GDP!$B279*100000000</f>
        <v>22.173220800545028</v>
      </c>
      <c r="K7">
        <f>+IIP!K43/GDP!$B279*100000000</f>
        <v>28.610080472636856</v>
      </c>
      <c r="L7">
        <f>+IIP!L43/GDP!$B279*100000000</f>
        <v>2.4285070380022082</v>
      </c>
      <c r="M7">
        <f>+IIP!M43/GDP!$B279*100000000</f>
        <v>-44.576260353013318</v>
      </c>
      <c r="N7">
        <f>+IIP!N43/GDP!$B279*100000000</f>
        <v>0</v>
      </c>
      <c r="O7">
        <f>+IIP!O43/GDP!$B279*100000000</f>
        <v>0</v>
      </c>
    </row>
    <row r="8" spans="1:15" x14ac:dyDescent="0.25">
      <c r="A8" t="s">
        <v>46</v>
      </c>
      <c r="B8">
        <f>+IIP!B44/GDP!$B280*100000000</f>
        <v>39.398132786001995</v>
      </c>
      <c r="C8">
        <f>+IIP!C44/GDP!$B280*100000000</f>
        <v>39.046657272178862</v>
      </c>
      <c r="D8">
        <f>+IIP!D44/GDP!$B280*100000000</f>
        <v>52.680379908809989</v>
      </c>
      <c r="E8">
        <f>+IIP!E44/GDP!$B280*100000000</f>
        <v>92.689126172367978</v>
      </c>
      <c r="F8">
        <f>+IIP!F44/GDP!$B280*100000000</f>
        <v>37.835386575692254</v>
      </c>
      <c r="G8">
        <f>+IIP!G44/GDP!$B280*100000000</f>
        <v>34.347080892192984</v>
      </c>
      <c r="H8">
        <f>+IIP!H44/GDP!$B280*100000000</f>
        <v>14.84499333311773</v>
      </c>
      <c r="I8">
        <f>+IIP!I44/GDP!$B280*100000000</f>
        <v>58.342045280174986</v>
      </c>
      <c r="J8">
        <f>+IIP!J44/GDP!$B280*100000000</f>
        <v>21.851960438136778</v>
      </c>
      <c r="K8">
        <f>+IIP!K44/GDP!$B280*100000000</f>
        <v>27.783932144154132</v>
      </c>
      <c r="L8">
        <f>+IIP!L44/GDP!$B280*100000000</f>
        <v>2.419487293437407</v>
      </c>
      <c r="M8">
        <f>+IIP!M44/GDP!$B280*100000000</f>
        <v>-42.897781511624707</v>
      </c>
      <c r="N8">
        <f>+IIP!N44/GDP!$B280*100000000</f>
        <v>0</v>
      </c>
      <c r="O8">
        <f>+IIP!O44/GDP!$B280*100000000</f>
        <v>0</v>
      </c>
    </row>
    <row r="9" spans="1:15" x14ac:dyDescent="0.25">
      <c r="A9" t="s">
        <v>47</v>
      </c>
      <c r="B9">
        <f>+IIP!B45/GDP!$B281*100000000</f>
        <v>38.7817277869542</v>
      </c>
      <c r="C9">
        <f>+IIP!C45/GDP!$B281*100000000</f>
        <v>39.343956657783366</v>
      </c>
      <c r="D9">
        <f>+IIP!D45/GDP!$B281*100000000</f>
        <v>51.768493883431205</v>
      </c>
      <c r="E9">
        <f>+IIP!E45/GDP!$B281*100000000</f>
        <v>90.940428182603526</v>
      </c>
      <c r="F9">
        <f>+IIP!F45/GDP!$B281*100000000</f>
        <v>37.436105176601082</v>
      </c>
      <c r="G9">
        <f>+IIP!G45/GDP!$B281*100000000</f>
        <v>34.418186154719855</v>
      </c>
      <c r="H9">
        <f>+IIP!H45/GDP!$B281*100000000</f>
        <v>14.332388706830118</v>
      </c>
      <c r="I9">
        <f>+IIP!I45/GDP!$B281*100000000</f>
        <v>56.522242027883671</v>
      </c>
      <c r="J9">
        <f>+IIP!J45/GDP!$B281*100000000</f>
        <v>20.905116923918794</v>
      </c>
      <c r="K9">
        <f>+IIP!K45/GDP!$B281*100000000</f>
        <v>26.863115871920193</v>
      </c>
      <c r="L9">
        <f>+IIP!L45/GDP!$B281*100000000</f>
        <v>2.125710846853635</v>
      </c>
      <c r="M9">
        <f>+IIP!M45/GDP!$B281*100000000</f>
        <v>-43.261684940091556</v>
      </c>
      <c r="N9">
        <f>+IIP!N45/GDP!$B281*100000000</f>
        <v>0</v>
      </c>
      <c r="O9">
        <f>+IIP!O45/GDP!$B281*100000000</f>
        <v>0</v>
      </c>
    </row>
    <row r="10" spans="1:15" x14ac:dyDescent="0.25">
      <c r="A10" t="s">
        <v>48</v>
      </c>
      <c r="B10">
        <f>+IIP!B46/GDP!$B282*100000000</f>
        <v>40.750206275034905</v>
      </c>
      <c r="C10">
        <f>+IIP!C46/GDP!$B282*100000000</f>
        <v>40.940075779752824</v>
      </c>
      <c r="D10">
        <f>+IIP!D46/GDP!$B282*100000000</f>
        <v>54.916747250686257</v>
      </c>
      <c r="E10">
        <f>+IIP!E46/GDP!$B282*100000000</f>
        <v>92.879927286623854</v>
      </c>
      <c r="F10">
        <f>+IIP!F46/GDP!$B282*100000000</f>
        <v>40.001433603712513</v>
      </c>
      <c r="G10">
        <f>+IIP!G46/GDP!$B282*100000000</f>
        <v>36.351947429274688</v>
      </c>
      <c r="H10">
        <f>+IIP!H46/GDP!$B282*100000000</f>
        <v>14.915313646973736</v>
      </c>
      <c r="I10">
        <f>+IIP!I46/GDP!$B282*100000000</f>
        <v>56.527979857349173</v>
      </c>
      <c r="J10">
        <f>+IIP!J46/GDP!$B282*100000000</f>
        <v>21.126920401384144</v>
      </c>
      <c r="K10">
        <f>+IIP!K46/GDP!$B282*100000000</f>
        <v>27.394548695949666</v>
      </c>
      <c r="L10">
        <f>+IIP!L46/GDP!$B282*100000000</f>
        <v>2.2463232006665534</v>
      </c>
      <c r="M10">
        <f>+IIP!M46/GDP!$B282*100000000</f>
        <v>-41.96963560947141</v>
      </c>
      <c r="N10">
        <f>+IIP!N46/GDP!$B282*100000000</f>
        <v>0</v>
      </c>
      <c r="O10">
        <f>+IIP!O46/GDP!$B282*100000000</f>
        <v>0</v>
      </c>
    </row>
    <row r="11" spans="1:15" x14ac:dyDescent="0.25">
      <c r="A11" t="s">
        <v>49</v>
      </c>
      <c r="B11">
        <f>+IIP!B47/GDP!$B283*100000000</f>
        <v>41.934686490204079</v>
      </c>
      <c r="C11">
        <f>+IIP!C47/GDP!$B283*100000000</f>
        <v>41.669806889297774</v>
      </c>
      <c r="D11">
        <f>+IIP!D47/GDP!$B283*100000000</f>
        <v>57.606109644587846</v>
      </c>
      <c r="E11">
        <f>+IIP!E47/GDP!$B283*100000000</f>
        <v>94.88426223991047</v>
      </c>
      <c r="F11">
        <f>+IIP!F47/GDP!$B283*100000000</f>
        <v>42.218842128023027</v>
      </c>
      <c r="G11">
        <f>+IIP!G47/GDP!$B283*100000000</f>
        <v>36.993235587484165</v>
      </c>
      <c r="H11">
        <f>+IIP!H47/GDP!$B283*100000000</f>
        <v>15.387267516564815</v>
      </c>
      <c r="I11">
        <f>+IIP!I47/GDP!$B283*100000000</f>
        <v>57.891026652426305</v>
      </c>
      <c r="J11">
        <f>+IIP!J47/GDP!$B283*100000000</f>
        <v>21.523112492986264</v>
      </c>
      <c r="K11">
        <f>+IIP!K47/GDP!$B283*100000000</f>
        <v>27.888191577982067</v>
      </c>
      <c r="L11">
        <f>+IIP!L47/GDP!$B283*100000000</f>
        <v>2.2412572729485283</v>
      </c>
      <c r="M11">
        <f>+IIP!M47/GDP!$B283*100000000</f>
        <v>-40.946474504418852</v>
      </c>
      <c r="N11">
        <f>+IIP!N47/GDP!$B283*100000000</f>
        <v>0</v>
      </c>
      <c r="O11">
        <f>+IIP!O47/GDP!$B283*100000000</f>
        <v>0</v>
      </c>
    </row>
    <row r="12" spans="1:15" x14ac:dyDescent="0.25">
      <c r="A12" t="s">
        <v>50</v>
      </c>
      <c r="B12">
        <f>+IIP!B48/GDP!$B284*100000000</f>
        <v>43.891203774819928</v>
      </c>
      <c r="C12">
        <f>+IIP!C48/GDP!$B284*100000000</f>
        <v>42.715792408263106</v>
      </c>
      <c r="D12">
        <f>+IIP!D48/GDP!$B284*100000000</f>
        <v>60.0312350911599</v>
      </c>
      <c r="E12">
        <f>+IIP!E48/GDP!$B284*100000000</f>
        <v>96.683073002821629</v>
      </c>
      <c r="F12">
        <f>+IIP!F48/GDP!$B284*100000000</f>
        <v>44.305151251015928</v>
      </c>
      <c r="G12">
        <f>+IIP!G48/GDP!$B284*100000000</f>
        <v>38.343296046051826</v>
      </c>
      <c r="H12">
        <f>+IIP!H48/GDP!$B284*100000000</f>
        <v>15.726083840143975</v>
      </c>
      <c r="I12">
        <f>+IIP!I48/GDP!$B284*100000000</f>
        <v>58.339776956769796</v>
      </c>
      <c r="J12">
        <f>+IIP!J48/GDP!$B284*100000000</f>
        <v>21.825996015253448</v>
      </c>
      <c r="K12">
        <f>+IIP!K48/GDP!$B284*100000000</f>
        <v>28.120280745122724</v>
      </c>
      <c r="L12">
        <f>+IIP!L48/GDP!$B284*100000000</f>
        <v>2.2760687456376369</v>
      </c>
      <c r="M12">
        <f>+IIP!M48/GDP!$B284*100000000</f>
        <v>-39.323121203680877</v>
      </c>
      <c r="N12">
        <f>+IIP!N48/GDP!$B284*100000000</f>
        <v>0</v>
      </c>
      <c r="O12">
        <f>+IIP!O48/GDP!$B284*100000000</f>
        <v>0</v>
      </c>
    </row>
    <row r="13" spans="1:15" x14ac:dyDescent="0.25">
      <c r="A13" t="s">
        <v>51</v>
      </c>
      <c r="B13">
        <f>+IIP!B49/GDP!$B285*100000000</f>
        <v>44.387388027641542</v>
      </c>
      <c r="C13">
        <f>+IIP!C49/GDP!$B285*100000000</f>
        <v>44.094491175564031</v>
      </c>
      <c r="D13">
        <f>+IIP!D49/GDP!$B285*100000000</f>
        <v>61.953777914235836</v>
      </c>
      <c r="E13">
        <f>+IIP!E49/GDP!$B285*100000000</f>
        <v>96.811902008914672</v>
      </c>
      <c r="F13">
        <f>+IIP!F49/GDP!$B285*100000000</f>
        <v>45.506303111510015</v>
      </c>
      <c r="G13">
        <f>+IIP!G49/GDP!$B285*100000000</f>
        <v>39.634257233386407</v>
      </c>
      <c r="H13">
        <f>+IIP!H49/GDP!$B285*100000000</f>
        <v>16.447474802725825</v>
      </c>
      <c r="I13">
        <f>+IIP!I49/GDP!$B285*100000000</f>
        <v>57.177644775528265</v>
      </c>
      <c r="J13">
        <f>+IIP!J49/GDP!$B285*100000000</f>
        <v>21.279923509843346</v>
      </c>
      <c r="K13">
        <f>+IIP!K49/GDP!$B285*100000000</f>
        <v>28.228063878343999</v>
      </c>
      <c r="L13">
        <f>+IIP!L49/GDP!$B285*100000000</f>
        <v>2.2443530716639066</v>
      </c>
      <c r="M13">
        <f>+IIP!M49/GDP!$B285*100000000</f>
        <v>-39.081142928553291</v>
      </c>
      <c r="N13">
        <f>+IIP!N49/GDP!$B285*100000000</f>
        <v>0</v>
      </c>
      <c r="O13">
        <f>+IIP!O49/GDP!$B285*100000000</f>
        <v>0</v>
      </c>
    </row>
    <row r="14" spans="1:15" x14ac:dyDescent="0.25">
      <c r="A14" t="s">
        <v>52</v>
      </c>
      <c r="B14">
        <f>+IIP!B50/GDP!$B286*100000000</f>
        <v>42.224067792724838</v>
      </c>
      <c r="C14">
        <f>+IIP!C50/GDP!$B286*100000000</f>
        <v>43.13570178851392</v>
      </c>
      <c r="D14">
        <f>+IIP!D50/GDP!$B286*100000000</f>
        <v>61.514693151057045</v>
      </c>
      <c r="E14">
        <f>+IIP!E50/GDP!$B286*100000000</f>
        <v>95.390257240640778</v>
      </c>
      <c r="F14">
        <f>+IIP!F50/GDP!$B286*100000000</f>
        <v>44.961547435274909</v>
      </c>
      <c r="G14">
        <f>+IIP!G50/GDP!$B286*100000000</f>
        <v>39.259685625435317</v>
      </c>
      <c r="H14">
        <f>+IIP!H50/GDP!$B286*100000000</f>
        <v>16.553145715782133</v>
      </c>
      <c r="I14">
        <f>+IIP!I50/GDP!$B286*100000000</f>
        <v>56.130571615205469</v>
      </c>
      <c r="J14">
        <f>+IIP!J50/GDP!$B286*100000000</f>
        <v>21.778697185185781</v>
      </c>
      <c r="K14">
        <f>+IIP!K50/GDP!$B286*100000000</f>
        <v>28.636543879930851</v>
      </c>
      <c r="L14">
        <f>+IIP!L50/GDP!$B286*100000000</f>
        <v>2.269463055240577</v>
      </c>
      <c r="M14">
        <f>+IIP!M50/GDP!$B286*100000000</f>
        <v>-39.079958125893171</v>
      </c>
      <c r="N14">
        <f>+IIP!N50/GDP!$B286*100000000</f>
        <v>0</v>
      </c>
      <c r="O14">
        <f>+IIP!O50/GDP!$B286*100000000</f>
        <v>0</v>
      </c>
    </row>
    <row r="15" spans="1:15" x14ac:dyDescent="0.25">
      <c r="A15" t="s">
        <v>53</v>
      </c>
      <c r="B15">
        <f>+IIP!B51/GDP!$B287*100000000</f>
        <v>41.127788700520171</v>
      </c>
      <c r="C15">
        <f>+IIP!C51/GDP!$B287*100000000</f>
        <v>43.345027664468901</v>
      </c>
      <c r="D15">
        <f>+IIP!D51/GDP!$B287*100000000</f>
        <v>59.345193254798431</v>
      </c>
      <c r="E15">
        <f>+IIP!E51/GDP!$B287*100000000</f>
        <v>94.559638562178392</v>
      </c>
      <c r="F15">
        <f>+IIP!F51/GDP!$B287*100000000</f>
        <v>42.9772062579151</v>
      </c>
      <c r="G15">
        <f>+IIP!G51/GDP!$B287*100000000</f>
        <v>39.572298836902853</v>
      </c>
      <c r="H15">
        <f>+IIP!H51/GDP!$B287*100000000</f>
        <v>16.367986996883328</v>
      </c>
      <c r="I15">
        <f>+IIP!I51/GDP!$B287*100000000</f>
        <v>54.987339725275532</v>
      </c>
      <c r="J15">
        <f>+IIP!J51/GDP!$B287*100000000</f>
        <v>20.826890470159924</v>
      </c>
      <c r="K15">
        <f>+IIP!K51/GDP!$B287*100000000</f>
        <v>29.20179630523662</v>
      </c>
      <c r="L15">
        <f>+IIP!L51/GDP!$B287*100000000</f>
        <v>2.1423977712941</v>
      </c>
      <c r="M15">
        <f>+IIP!M51/GDP!$B287*100000000</f>
        <v>-43.31794917543013</v>
      </c>
      <c r="N15">
        <f>+IIP!N51/GDP!$B287*100000000</f>
        <v>0</v>
      </c>
      <c r="O15">
        <f>+IIP!O51/GDP!$B287*100000000</f>
        <v>0</v>
      </c>
    </row>
    <row r="16" spans="1:15" x14ac:dyDescent="0.25">
      <c r="A16" t="s">
        <v>54</v>
      </c>
      <c r="B16">
        <f>+IIP!B52/GDP!$B288*100000000</f>
        <v>41.084763348531375</v>
      </c>
      <c r="C16">
        <f>+IIP!C52/GDP!$B288*100000000</f>
        <v>45.767467532873404</v>
      </c>
      <c r="D16">
        <f>+IIP!D52/GDP!$B288*100000000</f>
        <v>59.637862504104817</v>
      </c>
      <c r="E16">
        <f>+IIP!E52/GDP!$B288*100000000</f>
        <v>95.474363098131477</v>
      </c>
      <c r="F16">
        <f>+IIP!F52/GDP!$B288*100000000</f>
        <v>43.180189367331565</v>
      </c>
      <c r="G16">
        <f>+IIP!G52/GDP!$B288*100000000</f>
        <v>41.00776345478787</v>
      </c>
      <c r="H16">
        <f>+IIP!H52/GDP!$B288*100000000</f>
        <v>16.457673136773256</v>
      </c>
      <c r="I16">
        <f>+IIP!I52/GDP!$B288*100000000</f>
        <v>54.466599643343613</v>
      </c>
      <c r="J16">
        <f>+IIP!J52/GDP!$B288*100000000</f>
        <v>20.395302982441716</v>
      </c>
      <c r="K16">
        <f>+IIP!K52/GDP!$B288*100000000</f>
        <v>28.715253287099742</v>
      </c>
      <c r="L16">
        <f>+IIP!L52/GDP!$B288*100000000</f>
        <v>2.033951111438054</v>
      </c>
      <c r="M16">
        <f>+IIP!M52/GDP!$B288*100000000</f>
        <v>-46.484732481262078</v>
      </c>
      <c r="N16">
        <f>+IIP!N52/GDP!$B288*100000000</f>
        <v>0</v>
      </c>
      <c r="O16">
        <f>+IIP!O52/GDP!$B288*100000000</f>
        <v>0</v>
      </c>
    </row>
    <row r="17" spans="1:15" x14ac:dyDescent="0.25">
      <c r="A17" t="s">
        <v>55</v>
      </c>
      <c r="B17">
        <f>+IIP!B53/GDP!$B289*100000000</f>
        <v>35.45946152157866</v>
      </c>
      <c r="C17">
        <f>+IIP!C53/GDP!$B289*100000000</f>
        <v>40.126065434874405</v>
      </c>
      <c r="D17">
        <f>+IIP!D53/GDP!$B289*100000000</f>
        <v>54.128234011622702</v>
      </c>
      <c r="E17">
        <f>+IIP!E53/GDP!$B289*100000000</f>
        <v>90.086412730322834</v>
      </c>
      <c r="F17">
        <f>+IIP!F53/GDP!$B289*100000000</f>
        <v>37.764667879377953</v>
      </c>
      <c r="G17">
        <f>+IIP!G53/GDP!$B289*100000000</f>
        <v>36.042020919245736</v>
      </c>
      <c r="H17">
        <f>+IIP!H53/GDP!$B289*100000000</f>
        <v>16.363566132244745</v>
      </c>
      <c r="I17">
        <f>+IIP!I53/GDP!$B289*100000000</f>
        <v>54.044391811077105</v>
      </c>
      <c r="J17">
        <f>+IIP!J53/GDP!$B289*100000000</f>
        <v>21.360982933871796</v>
      </c>
      <c r="K17">
        <f>+IIP!K53/GDP!$B289*100000000</f>
        <v>29.913934341393411</v>
      </c>
      <c r="L17">
        <f>+IIP!L53/GDP!$B289*100000000</f>
        <v>2.1468250084963252</v>
      </c>
      <c r="M17">
        <f>+IIP!M53/GDP!$B289*100000000</f>
        <v>-46.829922955337658</v>
      </c>
      <c r="N17">
        <f>+IIP!N53/GDP!$B289*100000000</f>
        <v>0</v>
      </c>
      <c r="O17">
        <f>+IIP!O53/GDP!$B289*100000000</f>
        <v>0</v>
      </c>
    </row>
    <row r="18" spans="1:15" x14ac:dyDescent="0.25">
      <c r="A18" t="s">
        <v>56</v>
      </c>
      <c r="B18">
        <f>+IIP!B54/GDP!$B290*100000000</f>
        <v>38.009705564713236</v>
      </c>
      <c r="C18">
        <f>+IIP!C54/GDP!$B290*100000000</f>
        <v>44.047106803842439</v>
      </c>
      <c r="D18">
        <f>+IIP!D54/GDP!$B290*100000000</f>
        <v>57.224241649140758</v>
      </c>
      <c r="E18">
        <f>+IIP!E54/GDP!$B290*100000000</f>
        <v>94.54856571742549</v>
      </c>
      <c r="F18">
        <f>+IIP!F54/GDP!$B290*100000000</f>
        <v>41.148742871217721</v>
      </c>
      <c r="G18">
        <f>+IIP!G54/GDP!$B290*100000000</f>
        <v>39.148254987779232</v>
      </c>
      <c r="H18">
        <f>+IIP!H54/GDP!$B290*100000000</f>
        <v>16.075498777923038</v>
      </c>
      <c r="I18">
        <f>+IIP!I54/GDP!$B290*100000000</f>
        <v>55.400310729646264</v>
      </c>
      <c r="J18">
        <f>+IIP!J54/GDP!$B290*100000000</f>
        <v>21.873316091627352</v>
      </c>
      <c r="K18">
        <f>+IIP!K54/GDP!$B290*100000000</f>
        <v>29.849419276606223</v>
      </c>
      <c r="L18">
        <f>+IIP!L54/GDP!$B290*100000000</f>
        <v>2.1444845487788702</v>
      </c>
      <c r="M18">
        <f>+IIP!M54/GDP!$B290*100000000</f>
        <v>-49.024744690122965</v>
      </c>
      <c r="N18">
        <f>+IIP!N54/GDP!$B290*100000000</f>
        <v>0</v>
      </c>
      <c r="O18">
        <f>+IIP!O54/GDP!$B290*100000000</f>
        <v>0</v>
      </c>
    </row>
    <row r="19" spans="1:15" x14ac:dyDescent="0.25">
      <c r="A19" t="s">
        <v>57</v>
      </c>
      <c r="B19">
        <f>+IIP!B55/GDP!$B291*100000000</f>
        <v>38.703374128852978</v>
      </c>
      <c r="C19">
        <f>+IIP!C55/GDP!$B291*100000000</f>
        <v>45.102327149466454</v>
      </c>
      <c r="D19">
        <f>+IIP!D55/GDP!$B291*100000000</f>
        <v>58.090728181378971</v>
      </c>
      <c r="E19">
        <f>+IIP!E55/GDP!$B291*100000000</f>
        <v>95.987468512152901</v>
      </c>
      <c r="F19">
        <f>+IIP!F55/GDP!$B291*100000000</f>
        <v>41.567444489277428</v>
      </c>
      <c r="G19">
        <f>+IIP!G55/GDP!$B291*100000000</f>
        <v>40.239115563378121</v>
      </c>
      <c r="H19">
        <f>+IIP!H55/GDP!$B291*100000000</f>
        <v>16.523283692101547</v>
      </c>
      <c r="I19">
        <f>+IIP!I55/GDP!$B291*100000000</f>
        <v>55.748352948774787</v>
      </c>
      <c r="J19">
        <f>+IIP!J55/GDP!$B291*100000000</f>
        <v>21.44840778583432</v>
      </c>
      <c r="K19">
        <f>+IIP!K55/GDP!$B291*100000000</f>
        <v>29.681616985711429</v>
      </c>
      <c r="L19">
        <f>+IIP!L55/GDP!$B291*100000000</f>
        <v>2.2695411118585351</v>
      </c>
      <c r="M19">
        <f>+IIP!M55/GDP!$B291*100000000</f>
        <v>-50.185681442763325</v>
      </c>
      <c r="N19">
        <f>+IIP!N55/GDP!$B291*100000000</f>
        <v>0</v>
      </c>
      <c r="O19">
        <f>+IIP!O55/GDP!$B291*100000000</f>
        <v>0</v>
      </c>
    </row>
    <row r="20" spans="1:15" x14ac:dyDescent="0.25">
      <c r="A20" t="s">
        <v>58</v>
      </c>
      <c r="B20">
        <f>+IIP!B56/GDP!$B292*100000000</f>
        <v>37.65633654586042</v>
      </c>
      <c r="C20">
        <f>+IIP!C56/GDP!$B292*100000000</f>
        <v>44.983865532025327</v>
      </c>
      <c r="D20">
        <f>+IIP!D56/GDP!$B292*100000000</f>
        <v>56.744140385504174</v>
      </c>
      <c r="E20">
        <f>+IIP!E56/GDP!$B292*100000000</f>
        <v>97.058898693572928</v>
      </c>
      <c r="F20">
        <f>+IIP!F56/GDP!$B292*100000000</f>
        <v>40.163306721671987</v>
      </c>
      <c r="G20">
        <f>+IIP!G56/GDP!$B292*100000000</f>
        <v>39.813537407795884</v>
      </c>
      <c r="H20">
        <f>+IIP!H56/GDP!$B292*100000000</f>
        <v>16.58083366383218</v>
      </c>
      <c r="I20">
        <f>+IIP!I56/GDP!$B292*100000000</f>
        <v>57.245361285777044</v>
      </c>
      <c r="J20">
        <f>+IIP!J56/GDP!$B292*100000000</f>
        <v>21.684845599825135</v>
      </c>
      <c r="K20">
        <f>+IIP!K56/GDP!$B292*100000000</f>
        <v>29.55455846435984</v>
      </c>
      <c r="L20">
        <f>+IIP!L56/GDP!$B292*100000000</f>
        <v>2.3246950535131856</v>
      </c>
      <c r="M20">
        <f>+IIP!M56/GDP!$B292*100000000</f>
        <v>-53.047360542494239</v>
      </c>
      <c r="N20">
        <f>+IIP!N56/GDP!$B292*100000000</f>
        <v>0</v>
      </c>
      <c r="O20">
        <f>+IIP!O56/GDP!$B292*100000000</f>
        <v>0</v>
      </c>
    </row>
    <row r="21" spans="1:15" x14ac:dyDescent="0.25">
      <c r="A21" t="s">
        <v>59</v>
      </c>
      <c r="B21">
        <f>+IIP!B57/GDP!$B293*100000000</f>
        <v>39.523768902664848</v>
      </c>
      <c r="C21">
        <f>+IIP!C57/GDP!$B293*100000000</f>
        <v>47.666185949831252</v>
      </c>
      <c r="D21">
        <f>+IIP!D57/GDP!$B293*100000000</f>
        <v>59.836967828294412</v>
      </c>
      <c r="E21">
        <f>+IIP!E57/GDP!$B293*100000000</f>
        <v>99.226515654315548</v>
      </c>
      <c r="F21">
        <f>+IIP!F57/GDP!$B293*100000000</f>
        <v>43.213058987197364</v>
      </c>
      <c r="G21">
        <f>+IIP!G57/GDP!$B293*100000000</f>
        <v>42.384302311877001</v>
      </c>
      <c r="H21">
        <f>+IIP!H57/GDP!$B293*100000000</f>
        <v>16.623908841097045</v>
      </c>
      <c r="I21">
        <f>+IIP!I57/GDP!$B293*100000000</f>
        <v>56.842213342438548</v>
      </c>
      <c r="J21">
        <f>+IIP!J57/GDP!$B293*100000000</f>
        <v>21.644604163629985</v>
      </c>
      <c r="K21">
        <f>+IIP!K57/GDP!$B293*100000000</f>
        <v>29.740603031465927</v>
      </c>
      <c r="L21">
        <f>+IIP!L57/GDP!$B293*100000000</f>
        <v>2.3453513454045525</v>
      </c>
      <c r="M21">
        <f>+IIP!M57/GDP!$B293*100000000</f>
        <v>-53.190738048139501</v>
      </c>
      <c r="N21">
        <f>+IIP!N57/GDP!$B293*100000000</f>
        <v>0</v>
      </c>
      <c r="O21">
        <f>+IIP!O57/GDP!$B293*100000000</f>
        <v>0</v>
      </c>
    </row>
    <row r="22" spans="1:15" x14ac:dyDescent="0.25">
      <c r="A22" t="s">
        <v>60</v>
      </c>
      <c r="B22">
        <f>+IIP!B58/GDP!$B294*100000000</f>
        <v>31.70830552265577</v>
      </c>
      <c r="C22">
        <f>+IIP!C58/GDP!$B294*100000000</f>
        <v>39.878792186449346</v>
      </c>
      <c r="D22">
        <f>+IIP!D58/GDP!$B294*100000000</f>
        <v>49.749701603191504</v>
      </c>
      <c r="E22">
        <f>+IIP!E58/GDP!$B294*100000000</f>
        <v>93.030713929938159</v>
      </c>
      <c r="F22">
        <f>+IIP!F58/GDP!$B294*100000000</f>
        <v>34.21713283630109</v>
      </c>
      <c r="G22">
        <f>+IIP!G58/GDP!$B294*100000000</f>
        <v>35.731920178520411</v>
      </c>
      <c r="H22">
        <f>+IIP!H58/GDP!$B294*100000000</f>
        <v>15.532568766890417</v>
      </c>
      <c r="I22">
        <f>+IIP!I58/GDP!$B294*100000000</f>
        <v>57.29879375141774</v>
      </c>
      <c r="J22">
        <f>+IIP!J58/GDP!$B294*100000000</f>
        <v>25.069515583434836</v>
      </c>
      <c r="K22">
        <f>+IIP!K58/GDP!$B294*100000000</f>
        <v>34.21330776666597</v>
      </c>
      <c r="L22">
        <f>+IIP!L58/GDP!$B294*100000000</f>
        <v>2.4709995817249575</v>
      </c>
      <c r="M22">
        <f>+IIP!M58/GDP!$B294*100000000</f>
        <v>-57.967748778253444</v>
      </c>
      <c r="N22">
        <f>+IIP!N58/GDP!$B294*100000000</f>
        <v>0</v>
      </c>
      <c r="O22">
        <f>+IIP!O58/GDP!$B294*100000000</f>
        <v>0</v>
      </c>
    </row>
    <row r="23" spans="1:15" x14ac:dyDescent="0.25">
      <c r="A23" t="s">
        <v>61</v>
      </c>
      <c r="B23">
        <f>+IIP!B59/GDP!$B295*100000000</f>
        <v>39.509895912430579</v>
      </c>
      <c r="C23">
        <f>+IIP!C59/GDP!$B295*100000000</f>
        <v>50.073270301550366</v>
      </c>
      <c r="D23">
        <f>+IIP!D59/GDP!$B295*100000000</f>
        <v>61.041148262644327</v>
      </c>
      <c r="E23">
        <f>+IIP!E59/GDP!$B295*100000000</f>
        <v>112.17627300854566</v>
      </c>
      <c r="F23">
        <f>+IIP!F59/GDP!$B295*100000000</f>
        <v>42.963954178241011</v>
      </c>
      <c r="G23">
        <f>+IIP!G59/GDP!$B295*100000000</f>
        <v>46.701092793967177</v>
      </c>
      <c r="H23">
        <f>+IIP!H59/GDP!$B295*100000000</f>
        <v>18.07719408440332</v>
      </c>
      <c r="I23">
        <f>+IIP!I59/GDP!$B295*100000000</f>
        <v>65.475180214578486</v>
      </c>
      <c r="J23">
        <f>+IIP!J59/GDP!$B295*100000000</f>
        <v>25.77035278220966</v>
      </c>
      <c r="K23">
        <f>+IIP!K59/GDP!$B295*100000000</f>
        <v>35.254095653781178</v>
      </c>
      <c r="L23">
        <f>+IIP!L59/GDP!$B295*100000000</f>
        <v>2.9315736502689536</v>
      </c>
      <c r="M23">
        <f>+IIP!M59/GDP!$B295*100000000</f>
        <v>-68.139336178633727</v>
      </c>
      <c r="N23">
        <f>+IIP!N59/GDP!$B295*100000000</f>
        <v>0</v>
      </c>
      <c r="O23">
        <f>+IIP!O59/GDP!$B295*100000000</f>
        <v>0</v>
      </c>
    </row>
    <row r="24" spans="1:15" x14ac:dyDescent="0.25">
      <c r="A24" t="s">
        <v>62</v>
      </c>
      <c r="B24">
        <f>+IIP!B60/GDP!$B296*100000000</f>
        <v>38.390680209765407</v>
      </c>
      <c r="C24">
        <f>+IIP!C60/GDP!$B296*100000000</f>
        <v>49.805419970119473</v>
      </c>
      <c r="D24">
        <f>+IIP!D60/GDP!$B296*100000000</f>
        <v>59.117861476895257</v>
      </c>
      <c r="E24">
        <f>+IIP!E60/GDP!$B296*100000000</f>
        <v>107.74073983121515</v>
      </c>
      <c r="F24">
        <f>+IIP!F60/GDP!$B296*100000000</f>
        <v>42.123529857051814</v>
      </c>
      <c r="G24">
        <f>+IIP!G60/GDP!$B296*100000000</f>
        <v>47.158652399046332</v>
      </c>
      <c r="H24">
        <f>+IIP!H60/GDP!$B296*100000000</f>
        <v>16.994331619843443</v>
      </c>
      <c r="I24">
        <f>+IIP!I60/GDP!$B296*100000000</f>
        <v>60.582087432168819</v>
      </c>
      <c r="J24">
        <f>+IIP!J60/GDP!$B296*100000000</f>
        <v>22.835667195606135</v>
      </c>
      <c r="K24">
        <f>+IIP!K60/GDP!$B296*100000000</f>
        <v>32.409617443659101</v>
      </c>
      <c r="L24">
        <f>+IIP!L60/GDP!$B296*100000000</f>
        <v>2.8622580719324811</v>
      </c>
      <c r="M24">
        <f>+IIP!M60/GDP!$B296*100000000</f>
        <v>-66.625183597252487</v>
      </c>
      <c r="N24">
        <f>+IIP!N60/GDP!$B296*100000000</f>
        <v>0</v>
      </c>
      <c r="O24">
        <f>+IIP!O60/GDP!$B296*100000000</f>
        <v>0</v>
      </c>
    </row>
    <row r="25" spans="1:15" x14ac:dyDescent="0.25">
      <c r="A25" t="s">
        <v>63</v>
      </c>
      <c r="B25">
        <f>+IIP!B61/GDP!$B297*100000000</f>
        <v>42.329774402865738</v>
      </c>
      <c r="C25">
        <f>+IIP!C61/GDP!$B297*100000000</f>
        <v>53.766898958489911</v>
      </c>
      <c r="D25">
        <f>+IIP!D61/GDP!$B297*100000000</f>
        <v>65.192863183858861</v>
      </c>
      <c r="E25">
        <f>+IIP!E61/GDP!$B297*100000000</f>
        <v>113.96624101966934</v>
      </c>
      <c r="F25">
        <f>+IIP!F61/GDP!$B297*100000000</f>
        <v>48.059669056592149</v>
      </c>
      <c r="G25">
        <f>+IIP!G61/GDP!$B297*100000000</f>
        <v>53.581483540663442</v>
      </c>
      <c r="H25">
        <f>+IIP!H61/GDP!$B297*100000000</f>
        <v>17.133194127266702</v>
      </c>
      <c r="I25">
        <f>+IIP!I61/GDP!$B297*100000000</f>
        <v>60.384757479005899</v>
      </c>
      <c r="J25">
        <f>+IIP!J61/GDP!$B297*100000000</f>
        <v>23.095757897348506</v>
      </c>
      <c r="K25">
        <f>+IIP!K61/GDP!$B297*100000000</f>
        <v>32.344683517482551</v>
      </c>
      <c r="L25">
        <f>+IIP!L61/GDP!$B297*100000000</f>
        <v>2.8401387955717259</v>
      </c>
      <c r="M25">
        <f>+IIP!M61/GDP!$B297*100000000</f>
        <v>-66.649600944621227</v>
      </c>
      <c r="N25">
        <f>+IIP!N61/GDP!$B297*100000000</f>
        <v>0</v>
      </c>
      <c r="O25">
        <f>+IIP!O61/GDP!$B297*100000000</f>
        <v>0</v>
      </c>
    </row>
    <row r="26" spans="1:15" x14ac:dyDescent="0.25">
      <c r="A26" t="s">
        <v>64</v>
      </c>
      <c r="B26">
        <f>+IIP!B62/GDP!$B298*100000000</f>
        <v>43.276058628367302</v>
      </c>
      <c r="C26">
        <f>+IIP!C62/GDP!$B298*100000000</f>
        <v>55.044861283559548</v>
      </c>
      <c r="D26">
        <f>+IIP!D62/GDP!$B298*100000000</f>
        <v>66.249818733492845</v>
      </c>
      <c r="E26">
        <f>+IIP!E62/GDP!$B298*100000000</f>
        <v>113.75823040327735</v>
      </c>
      <c r="F26">
        <f>+IIP!F62/GDP!$B298*100000000</f>
        <v>48.932543639649808</v>
      </c>
      <c r="G26">
        <f>+IIP!G62/GDP!$B298*100000000</f>
        <v>55.650358655266842</v>
      </c>
      <c r="H26">
        <f>+IIP!H62/GDP!$B298*100000000</f>
        <v>17.317275093843033</v>
      </c>
      <c r="I26">
        <f>+IIP!I62/GDP!$B298*100000000</f>
        <v>58.107871748010517</v>
      </c>
      <c r="J26">
        <f>+IIP!J62/GDP!$B298*100000000</f>
        <v>22.516551853155455</v>
      </c>
      <c r="K26">
        <f>+IIP!K62/GDP!$B298*100000000</f>
        <v>32.255178446267053</v>
      </c>
      <c r="L26">
        <f>+IIP!L62/GDP!$B298*100000000</f>
        <v>2.5135166725284805</v>
      </c>
      <c r="M26">
        <f>+IIP!M62/GDP!$B298*100000000</f>
        <v>-66.356376324127311</v>
      </c>
      <c r="N26">
        <f>+IIP!N62/GDP!$B298*100000000</f>
        <v>0</v>
      </c>
      <c r="O26">
        <f>+IIP!O62/GDP!$B298*100000000</f>
        <v>0</v>
      </c>
    </row>
    <row r="27" spans="1:15" x14ac:dyDescent="0.25">
      <c r="A27" t="s">
        <v>65</v>
      </c>
      <c r="B27">
        <f>+IIP!B63/GDP!$B299*100000000</f>
        <v>44.69856667254335</v>
      </c>
      <c r="C27">
        <f>+IIP!C63/GDP!$B299*100000000</f>
        <v>57.400579102369981</v>
      </c>
      <c r="D27">
        <f>+IIP!D63/GDP!$B299*100000000</f>
        <v>67.932477329589332</v>
      </c>
      <c r="E27">
        <f>+IIP!E63/GDP!$B299*100000000</f>
        <v>116.28250514067544</v>
      </c>
      <c r="F27">
        <f>+IIP!F63/GDP!$B299*100000000</f>
        <v>50.416487555872962</v>
      </c>
      <c r="G27">
        <f>+IIP!G63/GDP!$B299*100000000</f>
        <v>58.532590622946991</v>
      </c>
      <c r="H27">
        <f>+IIP!H63/GDP!$B299*100000000</f>
        <v>17.515989773716367</v>
      </c>
      <c r="I27">
        <f>+IIP!I63/GDP!$B299*100000000</f>
        <v>57.749914517728449</v>
      </c>
      <c r="J27">
        <f>+IIP!J63/GDP!$B299*100000000</f>
        <v>21.584514753108841</v>
      </c>
      <c r="K27">
        <f>+IIP!K63/GDP!$B299*100000000</f>
        <v>31.942067565358183</v>
      </c>
      <c r="L27">
        <f>+IIP!L63/GDP!$B299*100000000</f>
        <v>2.5190782343140565</v>
      </c>
      <c r="M27">
        <f>+IIP!M63/GDP!$B299*100000000</f>
        <v>-68.722252411966068</v>
      </c>
      <c r="N27">
        <f>+IIP!N63/GDP!$B299*100000000</f>
        <v>0</v>
      </c>
      <c r="O27">
        <f>+IIP!O63/GDP!$B299*100000000</f>
        <v>0</v>
      </c>
    </row>
    <row r="28" spans="1:15" x14ac:dyDescent="0.25">
      <c r="A28" t="s">
        <v>66</v>
      </c>
      <c r="B28">
        <f>+IIP!B64/GDP!$B300*100000000</f>
        <v>43.493328997928025</v>
      </c>
      <c r="C28">
        <f>+IIP!C64/GDP!$B300*100000000</f>
        <v>56.554914756371751</v>
      </c>
      <c r="D28">
        <f>+IIP!D64/GDP!$B300*100000000</f>
        <v>66.917660670778318</v>
      </c>
      <c r="E28">
        <f>+IIP!E64/GDP!$B300*100000000</f>
        <v>113.91177664234228</v>
      </c>
      <c r="F28">
        <f>+IIP!F64/GDP!$B300*100000000</f>
        <v>49.158617666746075</v>
      </c>
      <c r="G28">
        <f>+IIP!G64/GDP!$B300*100000000</f>
        <v>57.440665081641818</v>
      </c>
      <c r="H28">
        <f>+IIP!H64/GDP!$B300*100000000</f>
        <v>17.75904300403225</v>
      </c>
      <c r="I28">
        <f>+IIP!I64/GDP!$B300*100000000</f>
        <v>56.471111560700464</v>
      </c>
      <c r="J28">
        <f>+IIP!J64/GDP!$B300*100000000</f>
        <v>20.884767103380362</v>
      </c>
      <c r="K28">
        <f>+IIP!K64/GDP!$B300*100000000</f>
        <v>32.46108736752096</v>
      </c>
      <c r="L28">
        <f>+IIP!L64/GDP!$B300*100000000</f>
        <v>2.8985239537745606</v>
      </c>
      <c r="M28">
        <f>+IIP!M64/GDP!$B300*100000000</f>
        <v>-68.587282354265184</v>
      </c>
      <c r="N28">
        <f>+IIP!N64/GDP!$B300*100000000</f>
        <v>0</v>
      </c>
      <c r="O28">
        <f>+IIP!O64/GDP!$B300*100000000</f>
        <v>0</v>
      </c>
    </row>
    <row r="29" spans="1:15" x14ac:dyDescent="0.25">
      <c r="A29" t="s">
        <v>67</v>
      </c>
      <c r="B29">
        <f>+IIP!B65/GDP!$B301*100000000</f>
        <v>43.716985846471289</v>
      </c>
      <c r="C29">
        <f>+IIP!C65/GDP!$B301*100000000</f>
        <v>59.910371731631045</v>
      </c>
      <c r="D29">
        <f>+IIP!D65/GDP!$B301*100000000</f>
        <v>65.745905471193211</v>
      </c>
      <c r="E29">
        <f>+IIP!E65/GDP!$B301*100000000</f>
        <v>116.75695989296192</v>
      </c>
      <c r="F29">
        <f>+IIP!F65/GDP!$B301*100000000</f>
        <v>48.607594222523133</v>
      </c>
      <c r="G29">
        <f>+IIP!G65/GDP!$B301*100000000</f>
        <v>61.460711061675852</v>
      </c>
      <c r="H29">
        <f>+IIP!H65/GDP!$B301*100000000</f>
        <v>17.138311248670085</v>
      </c>
      <c r="I29">
        <f>+IIP!I65/GDP!$B301*100000000</f>
        <v>55.296248831286064</v>
      </c>
      <c r="J29">
        <f>+IIP!J65/GDP!$B301*100000000</f>
        <v>20.496642969984201</v>
      </c>
      <c r="K29">
        <f>+IIP!K65/GDP!$B301*100000000</f>
        <v>32.147769771415675</v>
      </c>
      <c r="L29">
        <f>+IIP!L65/GDP!$B301*100000000</f>
        <v>2.8707321791275753</v>
      </c>
      <c r="M29">
        <f>+IIP!M65/GDP!$B301*100000000</f>
        <v>-75.895960279846534</v>
      </c>
      <c r="N29">
        <f>+IIP!N65/GDP!$B301*100000000</f>
        <v>0</v>
      </c>
      <c r="O29">
        <f>+IIP!O65/GDP!$B301*100000000</f>
        <v>0</v>
      </c>
    </row>
    <row r="30" spans="1:15" x14ac:dyDescent="0.25">
      <c r="A30" t="s">
        <v>68</v>
      </c>
      <c r="B30">
        <f>+IIP!B66/GDP!$B302*100000000</f>
        <v>40.800706619992191</v>
      </c>
      <c r="C30">
        <f>+IIP!C66/GDP!$B302*100000000</f>
        <v>56.183437795924149</v>
      </c>
      <c r="D30">
        <f>+IIP!D66/GDP!$B302*100000000</f>
        <v>61.440518025356241</v>
      </c>
      <c r="E30">
        <f>+IIP!E66/GDP!$B302*100000000</f>
        <v>109.58918307142471</v>
      </c>
      <c r="F30">
        <f>+IIP!F66/GDP!$B302*100000000</f>
        <v>45.406366098652029</v>
      </c>
      <c r="G30">
        <f>+IIP!G66/GDP!$B302*100000000</f>
        <v>56.820332013655104</v>
      </c>
      <c r="H30">
        <f>+IIP!H66/GDP!$B302*100000000</f>
        <v>16.034151926704215</v>
      </c>
      <c r="I30">
        <f>+IIP!I66/GDP!$B302*100000000</f>
        <v>52.768851057769623</v>
      </c>
      <c r="J30">
        <f>+IIP!J66/GDP!$B302*100000000</f>
        <v>20.307534783581389</v>
      </c>
      <c r="K30">
        <f>+IIP!K66/GDP!$B302*100000000</f>
        <v>32.590562022771408</v>
      </c>
      <c r="L30">
        <f>+IIP!L66/GDP!$B302*100000000</f>
        <v>2.950406978565483</v>
      </c>
      <c r="M30">
        <f>+IIP!M66/GDP!$B302*100000000</f>
        <v>-72.606895263657165</v>
      </c>
      <c r="N30">
        <f>+IIP!N66/GDP!$B302*100000000</f>
        <v>0</v>
      </c>
      <c r="O30">
        <f>+IIP!O66/GDP!$B302*100000000</f>
        <v>0</v>
      </c>
    </row>
    <row r="31" spans="1:15" x14ac:dyDescent="0.25">
      <c r="A31" t="s">
        <v>69</v>
      </c>
      <c r="B31">
        <f>+IIP!B67/GDP!$B303*100000000</f>
        <v>34.386692667945596</v>
      </c>
      <c r="C31">
        <f>+IIP!C67/GDP!$B303*100000000</f>
        <v>46.756240948828079</v>
      </c>
      <c r="D31">
        <f>+IIP!D67/GDP!$B303*100000000</f>
        <v>53.443138107717118</v>
      </c>
      <c r="E31">
        <f>+IIP!E67/GDP!$B303*100000000</f>
        <v>96.508612176066066</v>
      </c>
      <c r="F31">
        <f>+IIP!F67/GDP!$B303*100000000</f>
        <v>38.659093288919976</v>
      </c>
      <c r="G31">
        <f>+IIP!G67/GDP!$B303*100000000</f>
        <v>47.120437756938053</v>
      </c>
      <c r="H31">
        <f>+IIP!H67/GDP!$B303*100000000</f>
        <v>14.784044818797142</v>
      </c>
      <c r="I31">
        <f>+IIP!I67/GDP!$B303*100000000</f>
        <v>49.388174419128013</v>
      </c>
      <c r="J31">
        <f>+IIP!J67/GDP!$B303*100000000</f>
        <v>19.675258297226602</v>
      </c>
      <c r="K31">
        <f>+IIP!K67/GDP!$B303*100000000</f>
        <v>31.615535681666639</v>
      </c>
      <c r="L31">
        <f>+IIP!L67/GDP!$B303*100000000</f>
        <v>2.7168944227535112</v>
      </c>
      <c r="M31">
        <f>+IIP!M67/GDP!$B303*100000000</f>
        <v>-64.382235814049821</v>
      </c>
      <c r="N31">
        <f>+IIP!N67/GDP!$B303*100000000</f>
        <v>0</v>
      </c>
      <c r="O31">
        <f>+IIP!O67/GDP!$B303*100000000</f>
        <v>0</v>
      </c>
    </row>
    <row r="32" spans="1:15" x14ac:dyDescent="0.25">
      <c r="A32" t="s">
        <v>70</v>
      </c>
      <c r="B32">
        <f>+IIP!B68/GDP!$B304*100000000</f>
        <v>31.140356672675104</v>
      </c>
      <c r="C32">
        <f>+IIP!C68/GDP!$B304*100000000</f>
        <v>43.86293156397344</v>
      </c>
      <c r="D32">
        <f>+IIP!D68/GDP!$B304*100000000</f>
        <v>48.985977683125164</v>
      </c>
      <c r="E32">
        <f>+IIP!E68/GDP!$B304*100000000</f>
        <v>90.895806792023663</v>
      </c>
      <c r="F32">
        <f>+IIP!F68/GDP!$B304*100000000</f>
        <v>34.903937165974391</v>
      </c>
      <c r="G32">
        <f>+IIP!G68/GDP!$B304*100000000</f>
        <v>43.790821977146074</v>
      </c>
      <c r="H32">
        <f>+IIP!H68/GDP!$B304*100000000</f>
        <v>14.082040517150773</v>
      </c>
      <c r="I32">
        <f>+IIP!I68/GDP!$B304*100000000</f>
        <v>47.104984814877596</v>
      </c>
      <c r="J32">
        <f>+IIP!J68/GDP!$B304*100000000</f>
        <v>19.039444562912095</v>
      </c>
      <c r="K32">
        <f>+IIP!K68/GDP!$B304*100000000</f>
        <v>31.398775621666577</v>
      </c>
      <c r="L32">
        <f>+IIP!L68/GDP!$B304*100000000</f>
        <v>2.4916252485542389</v>
      </c>
      <c r="M32">
        <f>+IIP!M68/GDP!$B304*100000000</f>
        <v>-64.050544070268927</v>
      </c>
      <c r="N32">
        <f>+IIP!N68/GDP!$B304*100000000</f>
        <v>0</v>
      </c>
      <c r="O32">
        <f>+IIP!O68/GDP!$B304*100000000</f>
        <v>0</v>
      </c>
    </row>
    <row r="33" spans="1:15" x14ac:dyDescent="0.25">
      <c r="A33" t="s">
        <v>71</v>
      </c>
      <c r="B33">
        <f>+IIP!B69/GDP!$B305*100000000</f>
        <v>34.208312175104297</v>
      </c>
      <c r="C33">
        <f>+IIP!C69/GDP!$B305*100000000</f>
        <v>45.787850767452582</v>
      </c>
      <c r="D33">
        <f>+IIP!D69/GDP!$B305*100000000</f>
        <v>51.735461635140815</v>
      </c>
      <c r="E33">
        <f>+IIP!E69/GDP!$B305*100000000</f>
        <v>91.235525025780234</v>
      </c>
      <c r="F33">
        <f>+IIP!F69/GDP!$B305*100000000</f>
        <v>37.847715587380947</v>
      </c>
      <c r="G33">
        <f>+IIP!G69/GDP!$B305*100000000</f>
        <v>45.024152319227042</v>
      </c>
      <c r="H33">
        <f>+IIP!H69/GDP!$B305*100000000</f>
        <v>13.88774604775986</v>
      </c>
      <c r="I33">
        <f>+IIP!I69/GDP!$B305*100000000</f>
        <v>46.211372706553192</v>
      </c>
      <c r="J33">
        <f>+IIP!J69/GDP!$B305*100000000</f>
        <v>18.744003196950196</v>
      </c>
      <c r="K33">
        <f>+IIP!K69/GDP!$B305*100000000</f>
        <v>30.934908459359431</v>
      </c>
      <c r="L33">
        <f>+IIP!L69/GDP!$B305*100000000</f>
        <v>2.6406441056753707</v>
      </c>
      <c r="M33">
        <f>+IIP!M69/GDP!$B305*100000000</f>
        <v>-60.370264089811656</v>
      </c>
      <c r="N33">
        <f>+IIP!N69/GDP!$B305*100000000</f>
        <v>0</v>
      </c>
      <c r="O33">
        <f>+IIP!O69/GDP!$B305*100000000</f>
        <v>0</v>
      </c>
    </row>
    <row r="34" spans="1:15" x14ac:dyDescent="0.25">
      <c r="A34" t="s">
        <v>72</v>
      </c>
      <c r="B34">
        <f>+IIP!B70/GDP!$B306*100000000</f>
        <v>36.176708603934131</v>
      </c>
      <c r="C34">
        <f>+IIP!C70/GDP!$B306*100000000</f>
        <v>47.763747249135584</v>
      </c>
      <c r="D34">
        <f>+IIP!D70/GDP!$B306*100000000</f>
        <v>53.19327707935404</v>
      </c>
      <c r="E34">
        <f>+IIP!E70/GDP!$B306*100000000</f>
        <v>94.153997702492006</v>
      </c>
      <c r="F34">
        <f>+IIP!F70/GDP!$B306*100000000</f>
        <v>39.174767314393925</v>
      </c>
      <c r="G34">
        <f>+IIP!G70/GDP!$B306*100000000</f>
        <v>47.076886786646824</v>
      </c>
      <c r="H34">
        <f>+IIP!H70/GDP!$B306*100000000</f>
        <v>14.018509764960118</v>
      </c>
      <c r="I34">
        <f>+IIP!I70/GDP!$B306*100000000</f>
        <v>47.077110915845182</v>
      </c>
      <c r="J34">
        <f>+IIP!J70/GDP!$B306*100000000</f>
        <v>19.028528523839171</v>
      </c>
      <c r="K34">
        <f>+IIP!K70/GDP!$B306*100000000</f>
        <v>31.043304884234516</v>
      </c>
      <c r="L34">
        <f>+IIP!L70/GDP!$B306*100000000</f>
        <v>2.7686018508295258</v>
      </c>
      <c r="M34">
        <f>+IIP!M70/GDP!$B306*100000000</f>
        <v>-61.638167659295689</v>
      </c>
      <c r="N34">
        <f>+IIP!N70/GDP!$B306*100000000</f>
        <v>0</v>
      </c>
      <c r="O34">
        <f>+IIP!O70/GDP!$B306*100000000</f>
        <v>0</v>
      </c>
    </row>
    <row r="35" spans="1:15" x14ac:dyDescent="0.25">
      <c r="A35" t="s">
        <v>73</v>
      </c>
      <c r="B35">
        <f>+IIP!B71/GDP!$B307*100000000</f>
        <v>36.576734045754719</v>
      </c>
      <c r="C35">
        <f>+IIP!C71/GDP!$B307*100000000</f>
        <v>50.725383585321566</v>
      </c>
      <c r="D35">
        <f>+IIP!D71/GDP!$B307*100000000</f>
        <v>53.425033113809619</v>
      </c>
      <c r="E35">
        <f>+IIP!E71/GDP!$B307*100000000</f>
        <v>97.398330660799616</v>
      </c>
      <c r="F35">
        <f>+IIP!F71/GDP!$B307*100000000</f>
        <v>39.639681068563064</v>
      </c>
      <c r="G35">
        <f>+IIP!G71/GDP!$B307*100000000</f>
        <v>49.890565056989537</v>
      </c>
      <c r="H35">
        <f>+IIP!H71/GDP!$B307*100000000</f>
        <v>13.785352045246551</v>
      </c>
      <c r="I35">
        <f>+IIP!I71/GDP!$B307*100000000</f>
        <v>47.507765603810093</v>
      </c>
      <c r="J35">
        <f>+IIP!J71/GDP!$B307*100000000</f>
        <v>18.905668731864139</v>
      </c>
      <c r="K35">
        <f>+IIP!K71/GDP!$B307*100000000</f>
        <v>30.052809556682686</v>
      </c>
      <c r="L35">
        <f>+IIP!L71/GDP!$B307*100000000</f>
        <v>2.6622649319080547</v>
      </c>
      <c r="M35">
        <f>+IIP!M71/GDP!$B307*100000000</f>
        <v>-66.506354600453932</v>
      </c>
      <c r="N35">
        <f>+IIP!N71/GDP!$B307*100000000</f>
        <v>0</v>
      </c>
      <c r="O35">
        <f>+IIP!O71/GDP!$B307*100000000</f>
        <v>0</v>
      </c>
    </row>
    <row r="36" spans="1:15" x14ac:dyDescent="0.25">
      <c r="A36" t="s">
        <v>74</v>
      </c>
      <c r="B36">
        <f>+IIP!B72/GDP!$B308*100000000</f>
        <v>34.321053800259492</v>
      </c>
      <c r="C36">
        <f>+IIP!C72/GDP!$B308*100000000</f>
        <v>48.07424411161508</v>
      </c>
      <c r="D36">
        <f>+IIP!D72/GDP!$B308*100000000</f>
        <v>50.981800576929253</v>
      </c>
      <c r="E36">
        <f>+IIP!E72/GDP!$B308*100000000</f>
        <v>94.028487280037083</v>
      </c>
      <c r="F36">
        <f>+IIP!F72/GDP!$B308*100000000</f>
        <v>37.735102803413419</v>
      </c>
      <c r="G36">
        <f>+IIP!G72/GDP!$B308*100000000</f>
        <v>47.747478294270962</v>
      </c>
      <c r="H36">
        <f>+IIP!H72/GDP!$B308*100000000</f>
        <v>13.246697773515836</v>
      </c>
      <c r="I36">
        <f>+IIP!I72/GDP!$B308*100000000</f>
        <v>46.281008985766121</v>
      </c>
      <c r="J36">
        <f>+IIP!J72/GDP!$B308*100000000</f>
        <v>18.742987940165371</v>
      </c>
      <c r="K36">
        <f>+IIP!K72/GDP!$B308*100000000</f>
        <v>29.876929690015039</v>
      </c>
      <c r="L36">
        <f>+IIP!L72/GDP!$B308*100000000</f>
        <v>2.5610683670357446</v>
      </c>
      <c r="M36">
        <f>+IIP!M72/GDP!$B308*100000000</f>
        <v>-65.147224672220815</v>
      </c>
      <c r="N36">
        <f>+IIP!N72/GDP!$B308*100000000</f>
        <v>0</v>
      </c>
      <c r="O36">
        <f>+IIP!O72/GDP!$B308*100000000</f>
        <v>0</v>
      </c>
    </row>
    <row r="37" spans="1:15" x14ac:dyDescent="0.25">
      <c r="A37" t="s">
        <v>75</v>
      </c>
      <c r="B37">
        <f>+IIP!B73/GDP!$B309*100000000</f>
        <v>37.027841468423155</v>
      </c>
      <c r="C37">
        <f>+IIP!C73/GDP!$B309*100000000</f>
        <v>52.304916121958911</v>
      </c>
      <c r="D37">
        <f>+IIP!D73/GDP!$B309*100000000</f>
        <v>52.877639401363361</v>
      </c>
      <c r="E37">
        <f>+IIP!E73/GDP!$B309*100000000</f>
        <v>101.10517879471259</v>
      </c>
      <c r="F37">
        <f>+IIP!F73/GDP!$B309*100000000</f>
        <v>39.638150198971161</v>
      </c>
      <c r="G37">
        <f>+IIP!G73/GDP!$B309*100000000</f>
        <v>52.13242191075782</v>
      </c>
      <c r="H37">
        <f>+IIP!H73/GDP!$B309*100000000</f>
        <v>13.2394892023922</v>
      </c>
      <c r="I37">
        <f>+IIP!I73/GDP!$B309*100000000</f>
        <v>48.972756883954752</v>
      </c>
      <c r="J37">
        <f>+IIP!J73/GDP!$B309*100000000</f>
        <v>19.294236193409386</v>
      </c>
      <c r="K37">
        <f>+IIP!K73/GDP!$B309*100000000</f>
        <v>30.332528845840603</v>
      </c>
      <c r="L37">
        <f>+IIP!L73/GDP!$B309*100000000</f>
        <v>2.7351155800222071</v>
      </c>
      <c r="M37">
        <f>+IIP!M73/GDP!$B309*100000000</f>
        <v>-71.826644425933168</v>
      </c>
      <c r="N37">
        <f>+IIP!N73/GDP!$B309*100000000</f>
        <v>0</v>
      </c>
      <c r="O37">
        <f>+IIP!O73/GDP!$B309*100000000</f>
        <v>0</v>
      </c>
    </row>
    <row r="38" spans="1:15" x14ac:dyDescent="0.25">
      <c r="A38" t="s">
        <v>76</v>
      </c>
      <c r="B38">
        <f>+IIP!B74/GDP!$B310*100000000</f>
        <v>39.057705577170196</v>
      </c>
      <c r="C38">
        <f>+IIP!C74/GDP!$B310*100000000</f>
        <v>56.205630865731877</v>
      </c>
      <c r="D38">
        <f>+IIP!D74/GDP!$B310*100000000</f>
        <v>54.292363067073509</v>
      </c>
      <c r="E38">
        <f>+IIP!E74/GDP!$B310*100000000</f>
        <v>105.76538497189004</v>
      </c>
      <c r="F38">
        <f>+IIP!F74/GDP!$B310*100000000</f>
        <v>41.230429214884225</v>
      </c>
      <c r="G38">
        <f>+IIP!G74/GDP!$B310*100000000</f>
        <v>56.484764036261332</v>
      </c>
      <c r="H38">
        <f>+IIP!H74/GDP!$B310*100000000</f>
        <v>13.061933852189279</v>
      </c>
      <c r="I38">
        <f>+IIP!I74/GDP!$B310*100000000</f>
        <v>49.280620935628718</v>
      </c>
      <c r="J38">
        <f>+IIP!J74/GDP!$B310*100000000</f>
        <v>19.548068578826765</v>
      </c>
      <c r="K38">
        <f>+IIP!K74/GDP!$B310*100000000</f>
        <v>30.528005607882719</v>
      </c>
      <c r="L38">
        <f>+IIP!L74/GDP!$B310*100000000</f>
        <v>2.8271264049271561</v>
      </c>
      <c r="M38">
        <f>+IIP!M74/GDP!$B310*100000000</f>
        <v>-76.692509144002642</v>
      </c>
      <c r="N38">
        <f>+IIP!N74/GDP!$B310*100000000</f>
        <v>0</v>
      </c>
      <c r="O38">
        <f>+IIP!O74/GDP!$B310*100000000</f>
        <v>0</v>
      </c>
    </row>
    <row r="39" spans="1:15" x14ac:dyDescent="0.25">
      <c r="A39" t="s">
        <v>77</v>
      </c>
      <c r="B39">
        <f>+IIP!B75/GDP!$B311*100000000</f>
        <v>38.349415467311196</v>
      </c>
      <c r="C39">
        <f>+IIP!C75/GDP!$B311*100000000</f>
        <v>57.378875195714528</v>
      </c>
      <c r="D39">
        <f>+IIP!D75/GDP!$B311*100000000</f>
        <v>53.710328224021616</v>
      </c>
      <c r="E39">
        <f>+IIP!E75/GDP!$B311*100000000</f>
        <v>106.15654884248296</v>
      </c>
      <c r="F39">
        <f>+IIP!F75/GDP!$B311*100000000</f>
        <v>40.753820524647374</v>
      </c>
      <c r="G39">
        <f>+IIP!G75/GDP!$B311*100000000</f>
        <v>57.880713392411252</v>
      </c>
      <c r="H39">
        <f>+IIP!H75/GDP!$B311*100000000</f>
        <v>12.956507699374249</v>
      </c>
      <c r="I39">
        <f>+IIP!I75/GDP!$B311*100000000</f>
        <v>48.275835450071718</v>
      </c>
      <c r="J39">
        <f>+IIP!J75/GDP!$B311*100000000</f>
        <v>19.290374694600246</v>
      </c>
      <c r="K39">
        <f>+IIP!K75/GDP!$B311*100000000</f>
        <v>30.302283826792181</v>
      </c>
      <c r="L39">
        <f>+IIP!L75/GDP!$B311*100000000</f>
        <v>2.883867056981833</v>
      </c>
      <c r="M39">
        <f>+IIP!M75/GDP!$B311*100000000</f>
        <v>-79.6173876157047</v>
      </c>
      <c r="N39">
        <f>+IIP!N75/GDP!$B311*100000000</f>
        <v>0</v>
      </c>
      <c r="O39">
        <f>+IIP!O75/GDP!$B311*100000000</f>
        <v>0</v>
      </c>
    </row>
    <row r="40" spans="1:15" x14ac:dyDescent="0.25">
      <c r="A40" t="s">
        <v>78</v>
      </c>
      <c r="B40">
        <f>+IIP!B76/GDP!$B312*100000000</f>
        <v>39.881326244429999</v>
      </c>
      <c r="C40">
        <f>+IIP!C76/GDP!$B312*100000000</f>
        <v>59.622331021388703</v>
      </c>
      <c r="D40">
        <f>+IIP!D76/GDP!$B312*100000000</f>
        <v>55.920669197101191</v>
      </c>
      <c r="E40">
        <f>+IIP!E76/GDP!$B312*100000000</f>
        <v>111.14773806044958</v>
      </c>
      <c r="F40">
        <f>+IIP!F76/GDP!$B312*100000000</f>
        <v>42.749287197089259</v>
      </c>
      <c r="G40">
        <f>+IIP!G76/GDP!$B312*100000000</f>
        <v>60.668741010334081</v>
      </c>
      <c r="H40">
        <f>+IIP!H76/GDP!$B312*100000000</f>
        <v>13.171382000011926</v>
      </c>
      <c r="I40">
        <f>+IIP!I76/GDP!$B312*100000000</f>
        <v>50.478997050115503</v>
      </c>
      <c r="J40">
        <f>+IIP!J76/GDP!$B312*100000000</f>
        <v>19.561157242776957</v>
      </c>
      <c r="K40">
        <f>+IIP!K76/GDP!$B312*100000000</f>
        <v>30.713815391771874</v>
      </c>
      <c r="L40">
        <f>+IIP!L76/GDP!$B312*100000000</f>
        <v>3.1420356371636653</v>
      </c>
      <c r="M40">
        <f>+IIP!M76/GDP!$B312*100000000</f>
        <v>-83.053717336982416</v>
      </c>
      <c r="N40">
        <f>+IIP!N76/GDP!$B312*100000000</f>
        <v>0</v>
      </c>
      <c r="O40">
        <f>+IIP!O76/GDP!$B312*100000000</f>
        <v>0</v>
      </c>
    </row>
    <row r="41" spans="1:15" x14ac:dyDescent="0.25">
      <c r="A41" t="s">
        <v>79</v>
      </c>
      <c r="B41">
        <f>+IIP!B77/GDP!$B313*100000000</f>
        <v>37.313415220735287</v>
      </c>
      <c r="C41">
        <f>+IIP!C77/GDP!$B313*100000000</f>
        <v>59.714797381622013</v>
      </c>
      <c r="D41">
        <f>+IIP!D77/GDP!$B313*100000000</f>
        <v>52.876274149810719</v>
      </c>
      <c r="E41">
        <f>+IIP!E77/GDP!$B313*100000000</f>
        <v>111.1348792439892</v>
      </c>
      <c r="F41">
        <f>+IIP!F77/GDP!$B313*100000000</f>
        <v>40.22201440380146</v>
      </c>
      <c r="G41">
        <f>+IIP!G77/GDP!$B313*100000000</f>
        <v>62.234228780230076</v>
      </c>
      <c r="H41">
        <f>+IIP!H77/GDP!$B313*100000000</f>
        <v>12.654259746009261</v>
      </c>
      <c r="I41">
        <f>+IIP!I77/GDP!$B313*100000000</f>
        <v>48.900650463759114</v>
      </c>
      <c r="J41">
        <f>+IIP!J77/GDP!$B313*100000000</f>
        <v>18.755969368435036</v>
      </c>
      <c r="K41">
        <f>+IIP!K77/GDP!$B313*100000000</f>
        <v>30.238139032982261</v>
      </c>
      <c r="L41">
        <f>+IIP!L77/GDP!$B313*100000000</f>
        <v>3.0509285743838883</v>
      </c>
      <c r="M41">
        <f>+IIP!M77/GDP!$B313*100000000</f>
        <v>-88.983430176553483</v>
      </c>
      <c r="N41">
        <f>+IIP!N77/GDP!$B313*100000000</f>
        <v>0</v>
      </c>
      <c r="O41">
        <f>+IIP!O77/GDP!$B313*100000000</f>
        <v>0</v>
      </c>
    </row>
    <row r="42" spans="1:15" x14ac:dyDescent="0.25">
      <c r="A42" t="s">
        <v>80</v>
      </c>
      <c r="B42">
        <f>+IIP!B78/GDP!$B314*100000000</f>
        <v>38.237879605871932</v>
      </c>
      <c r="C42">
        <f>+IIP!C78/GDP!$B314*100000000</f>
        <v>56.53859300775548</v>
      </c>
      <c r="D42">
        <f>+IIP!D78/GDP!$B314*100000000</f>
        <v>54.310187835323042</v>
      </c>
      <c r="E42">
        <f>+IIP!E78/GDP!$B314*100000000</f>
        <v>110.06348654636909</v>
      </c>
      <c r="F42">
        <f>+IIP!F78/GDP!$B314*100000000</f>
        <v>41.326317493047178</v>
      </c>
      <c r="G42">
        <f>+IIP!G78/GDP!$B314*100000000</f>
        <v>59.437054244486724</v>
      </c>
      <c r="H42">
        <f>+IIP!H78/GDP!$B314*100000000</f>
        <v>12.983870342275857</v>
      </c>
      <c r="I42">
        <f>+IIP!I78/GDP!$B314*100000000</f>
        <v>50.62643230188236</v>
      </c>
      <c r="J42">
        <f>+IIP!J78/GDP!$B314*100000000</f>
        <v>19.912886953058194</v>
      </c>
      <c r="K42">
        <f>+IIP!K78/GDP!$B314*100000000</f>
        <v>31.394233155304352</v>
      </c>
      <c r="L42">
        <f>+IIP!L78/GDP!$B314*100000000</f>
        <v>3.4918016585584377</v>
      </c>
      <c r="M42">
        <f>+IIP!M78/GDP!$B314*100000000</f>
        <v>-82.061235173438035</v>
      </c>
      <c r="N42">
        <f>+IIP!N78/GDP!$B314*100000000</f>
        <v>0</v>
      </c>
      <c r="O42">
        <f>+IIP!O78/GDP!$B314*100000000</f>
        <v>0</v>
      </c>
    </row>
    <row r="43" spans="1:15" x14ac:dyDescent="0.25">
      <c r="A43" t="s">
        <v>81</v>
      </c>
      <c r="B43">
        <f>+IIP!B79/GDP!$B315*100000000</f>
        <v>41.078732281586575</v>
      </c>
      <c r="C43">
        <f>+IIP!C79/GDP!$B315*100000000</f>
        <v>61.000552094391445</v>
      </c>
      <c r="D43">
        <f>+IIP!D79/GDP!$B315*100000000</f>
        <v>57.771001638176337</v>
      </c>
      <c r="E43">
        <f>+IIP!E79/GDP!$B315*100000000</f>
        <v>115.70262597295935</v>
      </c>
      <c r="F43">
        <f>+IIP!F79/GDP!$B315*100000000</f>
        <v>44.839459144965829</v>
      </c>
      <c r="G43">
        <f>+IIP!G79/GDP!$B315*100000000</f>
        <v>65.129812050746764</v>
      </c>
      <c r="H43">
        <f>+IIP!H79/GDP!$B315*100000000</f>
        <v>12.931542493210511</v>
      </c>
      <c r="I43">
        <f>+IIP!I79/GDP!$B315*100000000</f>
        <v>50.572813922212589</v>
      </c>
      <c r="J43">
        <f>+IIP!J79/GDP!$B315*100000000</f>
        <v>20.211807957749674</v>
      </c>
      <c r="K43">
        <f>+IIP!K79/GDP!$B315*100000000</f>
        <v>31.780381568044508</v>
      </c>
      <c r="L43">
        <f>+IIP!L79/GDP!$B315*100000000</f>
        <v>3.6216552341589074</v>
      </c>
      <c r="M43">
        <f>+IIP!M79/GDP!$B315*100000000</f>
        <v>-85.8040822969987</v>
      </c>
      <c r="N43">
        <f>+IIP!N79/GDP!$B315*100000000</f>
        <v>0</v>
      </c>
      <c r="O43">
        <f>+IIP!O79/GDP!$B315*100000000</f>
        <v>0</v>
      </c>
    </row>
    <row r="44" spans="1:15" x14ac:dyDescent="0.25">
      <c r="A44" t="s">
        <v>150</v>
      </c>
      <c r="B44">
        <f>+IIP!B80/GDP!$B316*100000000</f>
        <v>42.538765526607754</v>
      </c>
      <c r="C44">
        <f>+IIP!C80/GDP!$B316*100000000</f>
        <v>64.007432170398346</v>
      </c>
      <c r="D44">
        <f>+IIP!D80/GDP!$B316*100000000</f>
        <v>59.69704412166179</v>
      </c>
      <c r="E44">
        <f>+IIP!E80/GDP!$B316*100000000</f>
        <v>119.8152415643512</v>
      </c>
      <c r="F44">
        <f>+IIP!F80/GDP!$B316*100000000</f>
        <v>46.853745940395925</v>
      </c>
      <c r="G44">
        <f>+IIP!G80/GDP!$B316*100000000</f>
        <v>68.997988717768251</v>
      </c>
      <c r="H44">
        <f>+IIP!H80/GDP!$B316*100000000</f>
        <v>12.843298181265858</v>
      </c>
      <c r="I44">
        <f>+IIP!I80/GDP!$B316*100000000</f>
        <v>50.817252846582939</v>
      </c>
      <c r="J44">
        <f>+IIP!J80/GDP!$B316*100000000</f>
        <v>20.503655738049183</v>
      </c>
      <c r="K44">
        <f>+IIP!K80/GDP!$B316*100000000</f>
        <v>31.761874037408287</v>
      </c>
      <c r="L44">
        <f>+IIP!L80/GDP!$B316*100000000</f>
        <v>4.0028507395492579</v>
      </c>
      <c r="M44">
        <f>+IIP!M80/GDP!$B316*100000000</f>
        <v>-88.804881696913625</v>
      </c>
      <c r="N44">
        <f>+IIP!N80/GDP!$B316*100000000</f>
        <v>0</v>
      </c>
      <c r="O44">
        <f>+IIP!O80/GDP!$B316*100000000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5C43FD-6045-4A15-A2EA-06892846A3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83AA5-3353-44FA-BA0C-C9CB59647E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08B217-B9E4-4D44-84CD-DE849AAA9870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BOP PIIE data</vt:lpstr>
      <vt:lpstr>IIP PIIE data</vt:lpstr>
      <vt:lpstr>BOP</vt:lpstr>
      <vt:lpstr>IIP</vt:lpstr>
      <vt:lpstr>GDP</vt:lpstr>
      <vt:lpstr>BOP $</vt:lpstr>
      <vt:lpstr>IIP $</vt:lpstr>
      <vt:lpstr>BOP GDP</vt:lpstr>
      <vt:lpstr>IIP GDP</vt:lpstr>
      <vt:lpstr>Figure 2</vt:lpstr>
      <vt:lpstr>Figure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Nishtha Agrawal</dc:creator>
  <cp:lastModifiedBy>Joseph Gagnon</cp:lastModifiedBy>
  <dcterms:created xsi:type="dcterms:W3CDTF">2025-11-26T19:50:17Z</dcterms:created>
  <dcterms:modified xsi:type="dcterms:W3CDTF">2026-02-11T19:55:22Z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